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C:\Users\Korisnik1\Desktop\FINANCIJSKI IZVJEŠTAJ 2022\"/>
    </mc:Choice>
  </mc:AlternateContent>
  <xr:revisionPtr revIDLastSave="0" documentId="13_ncr:1_{B5B2E633-3E5A-40FC-88FB-A22EB2A6B50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s="1"/>
  <c r="F297" i="9"/>
  <c r="F296" i="9"/>
  <c r="F295" i="9"/>
  <c r="F294" i="9"/>
  <c r="F293" i="9" s="1"/>
  <c r="F292" i="9"/>
  <c r="F291" i="9"/>
  <c r="H290" i="9"/>
  <c r="G290" i="9"/>
  <c r="F290" i="9"/>
  <c r="F289" i="9"/>
  <c r="H288" i="9"/>
  <c r="E288" i="9" s="1"/>
  <c r="B288" i="9" s="1"/>
  <c r="G288" i="9"/>
  <c r="F288" i="9"/>
  <c r="F287" i="9"/>
  <c r="F286" i="9"/>
  <c r="H285" i="9"/>
  <c r="G285" i="9"/>
  <c r="E285" i="9" s="1"/>
  <c r="B285" i="9" s="1"/>
  <c r="F285" i="9"/>
  <c r="H284" i="9"/>
  <c r="G284" i="9"/>
  <c r="F284" i="9"/>
  <c r="H283" i="9"/>
  <c r="G283" i="9"/>
  <c r="F283" i="9"/>
  <c r="F282" i="9"/>
  <c r="H281" i="9"/>
  <c r="G281" i="9"/>
  <c r="F281" i="9"/>
  <c r="F275" i="9" s="1"/>
  <c r="E281" i="9"/>
  <c r="H280" i="9"/>
  <c r="G280" i="9"/>
  <c r="F280" i="9"/>
  <c r="H279" i="9"/>
  <c r="G279" i="9"/>
  <c r="F279" i="9"/>
  <c r="F278" i="9"/>
  <c r="F277" i="9"/>
  <c r="F276" i="9"/>
  <c r="L274" i="9"/>
  <c r="F274" i="9" s="1"/>
  <c r="H274" i="9"/>
  <c r="I273" i="9"/>
  <c r="H273" i="9"/>
  <c r="F273" i="9"/>
  <c r="E272" i="9"/>
  <c r="M271" i="9"/>
  <c r="F271" i="9" s="1"/>
  <c r="L271" i="9"/>
  <c r="E271" i="9"/>
  <c r="B271" i="9"/>
  <c r="M270" i="9"/>
  <c r="L270" i="9"/>
  <c r="F270" i="9" s="1"/>
  <c r="E270" i="9"/>
  <c r="M269" i="9"/>
  <c r="L269" i="9"/>
  <c r="F269" i="9"/>
  <c r="B269" i="9" s="1"/>
  <c r="E269" i="9"/>
  <c r="M268" i="9"/>
  <c r="L268" i="9"/>
  <c r="F268" i="9" s="1"/>
  <c r="E268" i="9"/>
  <c r="M267" i="9"/>
  <c r="F267" i="9" s="1"/>
  <c r="L267" i="9"/>
  <c r="E267" i="9"/>
  <c r="B267" i="9"/>
  <c r="M266" i="9"/>
  <c r="L266" i="9"/>
  <c r="F266" i="9" s="1"/>
  <c r="E266" i="9"/>
  <c r="M265" i="9"/>
  <c r="L265" i="9"/>
  <c r="F265" i="9"/>
  <c r="B265" i="9" s="1"/>
  <c r="E265" i="9"/>
  <c r="M264" i="9"/>
  <c r="L264" i="9"/>
  <c r="F264" i="9" s="1"/>
  <c r="E264" i="9"/>
  <c r="B264" i="9" s="1"/>
  <c r="M263" i="9"/>
  <c r="F263" i="9" s="1"/>
  <c r="L263" i="9"/>
  <c r="E263" i="9"/>
  <c r="B263" i="9"/>
  <c r="M262" i="9"/>
  <c r="L262" i="9"/>
  <c r="F262" i="9" s="1"/>
  <c r="E262" i="9"/>
  <c r="M261" i="9"/>
  <c r="L261" i="9"/>
  <c r="F261" i="9"/>
  <c r="B261" i="9" s="1"/>
  <c r="E261" i="9"/>
  <c r="M260" i="9"/>
  <c r="L260" i="9"/>
  <c r="F260" i="9" s="1"/>
  <c r="E260" i="9"/>
  <c r="M259" i="9"/>
  <c r="F259" i="9" s="1"/>
  <c r="L259" i="9"/>
  <c r="E259" i="9"/>
  <c r="B259" i="9"/>
  <c r="M258" i="9"/>
  <c r="L258" i="9"/>
  <c r="F258" i="9" s="1"/>
  <c r="E258" i="9"/>
  <c r="M257" i="9"/>
  <c r="L257" i="9"/>
  <c r="F257" i="9"/>
  <c r="B257" i="9" s="1"/>
  <c r="E257" i="9"/>
  <c r="M256" i="9"/>
  <c r="L256" i="9"/>
  <c r="F256" i="9" s="1"/>
  <c r="E256" i="9"/>
  <c r="B256" i="9" s="1"/>
  <c r="M255" i="9"/>
  <c r="F255" i="9" s="1"/>
  <c r="L255" i="9"/>
  <c r="E255" i="9"/>
  <c r="B255" i="9"/>
  <c r="M254" i="9"/>
  <c r="L254" i="9"/>
  <c r="F254" i="9" s="1"/>
  <c r="E254" i="9"/>
  <c r="M253" i="9"/>
  <c r="L253" i="9"/>
  <c r="F253" i="9"/>
  <c r="B253" i="9" s="1"/>
  <c r="E253" i="9"/>
  <c r="M252" i="9"/>
  <c r="L252" i="9"/>
  <c r="F252" i="9" s="1"/>
  <c r="E252" i="9"/>
  <c r="M251" i="9"/>
  <c r="F251" i="9" s="1"/>
  <c r="L251" i="9"/>
  <c r="E251" i="9"/>
  <c r="B251" i="9"/>
  <c r="M250" i="9"/>
  <c r="L250" i="9"/>
  <c r="F250" i="9" s="1"/>
  <c r="E250" i="9"/>
  <c r="B250" i="9" s="1"/>
  <c r="M249" i="9"/>
  <c r="L249" i="9"/>
  <c r="F249" i="9"/>
  <c r="B249" i="9" s="1"/>
  <c r="E249" i="9"/>
  <c r="M248" i="9"/>
  <c r="L248" i="9"/>
  <c r="F248" i="9" s="1"/>
  <c r="E248" i="9"/>
  <c r="B248" i="9" s="1"/>
  <c r="M247" i="9"/>
  <c r="F247" i="9" s="1"/>
  <c r="B247" i="9" s="1"/>
  <c r="L247" i="9"/>
  <c r="E247" i="9"/>
  <c r="M246" i="9"/>
  <c r="L246" i="9"/>
  <c r="F246" i="9" s="1"/>
  <c r="E246" i="9"/>
  <c r="M245" i="9"/>
  <c r="L245" i="9"/>
  <c r="F245" i="9"/>
  <c r="B245" i="9" s="1"/>
  <c r="E245" i="9"/>
  <c r="M244" i="9"/>
  <c r="L244" i="9"/>
  <c r="F244" i="9" s="1"/>
  <c r="E244" i="9"/>
  <c r="M243" i="9"/>
  <c r="F243" i="9" s="1"/>
  <c r="L243" i="9"/>
  <c r="E243" i="9"/>
  <c r="B243" i="9"/>
  <c r="M242" i="9"/>
  <c r="L242" i="9"/>
  <c r="F242" i="9" s="1"/>
  <c r="E242" i="9"/>
  <c r="B242" i="9" s="1"/>
  <c r="M241" i="9"/>
  <c r="L241" i="9"/>
  <c r="F241" i="9"/>
  <c r="B241" i="9" s="1"/>
  <c r="E241" i="9"/>
  <c r="M240" i="9"/>
  <c r="L240" i="9"/>
  <c r="F240" i="9" s="1"/>
  <c r="E240" i="9"/>
  <c r="B240" i="9" s="1"/>
  <c r="M239" i="9"/>
  <c r="F239" i="9" s="1"/>
  <c r="B239" i="9" s="1"/>
  <c r="L239" i="9"/>
  <c r="E239" i="9"/>
  <c r="M238" i="9"/>
  <c r="L238" i="9"/>
  <c r="F238" i="9" s="1"/>
  <c r="E238" i="9"/>
  <c r="B238" i="9" s="1"/>
  <c r="M237" i="9"/>
  <c r="L237" i="9"/>
  <c r="F237" i="9"/>
  <c r="B237" i="9" s="1"/>
  <c r="E237" i="9"/>
  <c r="M236" i="9"/>
  <c r="L236" i="9"/>
  <c r="F236" i="9" s="1"/>
  <c r="E236" i="9"/>
  <c r="M235" i="9"/>
  <c r="F235" i="9" s="1"/>
  <c r="B235" i="9" s="1"/>
  <c r="L235" i="9"/>
  <c r="E235" i="9"/>
  <c r="M234" i="9"/>
  <c r="L234" i="9"/>
  <c r="F234" i="9" s="1"/>
  <c r="E234" i="9"/>
  <c r="B234" i="9" s="1"/>
  <c r="M233" i="9"/>
  <c r="L233" i="9"/>
  <c r="F233" i="9"/>
  <c r="B233" i="9" s="1"/>
  <c r="E233" i="9"/>
  <c r="M232" i="9"/>
  <c r="L232" i="9"/>
  <c r="F232" i="9" s="1"/>
  <c r="E232" i="9"/>
  <c r="B232" i="9" s="1"/>
  <c r="M231" i="9"/>
  <c r="F231" i="9" s="1"/>
  <c r="B231" i="9" s="1"/>
  <c r="L231" i="9"/>
  <c r="E231" i="9"/>
  <c r="M230" i="9"/>
  <c r="L230" i="9"/>
  <c r="F230" i="9" s="1"/>
  <c r="E230" i="9"/>
  <c r="B230" i="9" s="1"/>
  <c r="M229" i="9"/>
  <c r="L229" i="9"/>
  <c r="F229" i="9"/>
  <c r="B229" i="9" s="1"/>
  <c r="E229" i="9"/>
  <c r="M228" i="9"/>
  <c r="L228" i="9"/>
  <c r="F228" i="9" s="1"/>
  <c r="E228" i="9"/>
  <c r="M227" i="9"/>
  <c r="F227" i="9" s="1"/>
  <c r="B227" i="9" s="1"/>
  <c r="L227" i="9"/>
  <c r="E227" i="9"/>
  <c r="M226" i="9"/>
  <c r="L226" i="9"/>
  <c r="F226" i="9" s="1"/>
  <c r="E226" i="9"/>
  <c r="B226" i="9" s="1"/>
  <c r="H225" i="9"/>
  <c r="E225" i="9" s="1"/>
  <c r="G225" i="9"/>
  <c r="F225" i="9"/>
  <c r="M224" i="9"/>
  <c r="L224" i="9"/>
  <c r="F224" i="9" s="1"/>
  <c r="E224" i="9"/>
  <c r="B224" i="9" s="1"/>
  <c r="M223" i="9"/>
  <c r="F223" i="9" s="1"/>
  <c r="B223" i="9" s="1"/>
  <c r="L223" i="9"/>
  <c r="E223" i="9"/>
  <c r="M222" i="9"/>
  <c r="L222" i="9"/>
  <c r="F222" i="9" s="1"/>
  <c r="E222" i="9"/>
  <c r="M221" i="9"/>
  <c r="F221" i="9" s="1"/>
  <c r="B221" i="9" s="1"/>
  <c r="L221" i="9"/>
  <c r="E221" i="9"/>
  <c r="M220" i="9"/>
  <c r="L220" i="9"/>
  <c r="E220" i="9"/>
  <c r="M219" i="9"/>
  <c r="F219" i="9" s="1"/>
  <c r="B219" i="9" s="1"/>
  <c r="L219" i="9"/>
  <c r="E219" i="9"/>
  <c r="M218" i="9"/>
  <c r="L218" i="9"/>
  <c r="F218" i="9" s="1"/>
  <c r="E218" i="9"/>
  <c r="M217" i="9"/>
  <c r="L217" i="9"/>
  <c r="E217" i="9"/>
  <c r="M216" i="9"/>
  <c r="L216" i="9"/>
  <c r="E216" i="9"/>
  <c r="M215" i="9"/>
  <c r="F215" i="9" s="1"/>
  <c r="B215" i="9" s="1"/>
  <c r="L215" i="9"/>
  <c r="E215" i="9"/>
  <c r="M214" i="9"/>
  <c r="L214" i="9"/>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G157" i="9"/>
  <c r="E157" i="9" s="1"/>
  <c r="B157" i="9" s="1"/>
  <c r="F157" i="9"/>
  <c r="H156" i="9"/>
  <c r="G156" i="9"/>
  <c r="E156" i="9" s="1"/>
  <c r="B156" i="9" s="1"/>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B143" i="9" s="1"/>
  <c r="G143" i="9"/>
  <c r="F143" i="9"/>
  <c r="F142" i="9"/>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F64" i="9"/>
  <c r="B64" i="9"/>
  <c r="H63" i="9"/>
  <c r="E63" i="9" s="1"/>
  <c r="B63" i="9" s="1"/>
  <c r="G63" i="9"/>
  <c r="F63" i="9"/>
  <c r="H62" i="9"/>
  <c r="G62" i="9"/>
  <c r="F62" i="9"/>
  <c r="E62" i="9"/>
  <c r="B62" i="9" s="1"/>
  <c r="H61" i="9"/>
  <c r="G61" i="9"/>
  <c r="E61" i="9" s="1"/>
  <c r="B61" i="9" s="1"/>
  <c r="F61" i="9"/>
  <c r="H60" i="9"/>
  <c r="G60" i="9"/>
  <c r="F60" i="9"/>
  <c r="H59" i="9"/>
  <c r="E59" i="9" s="1"/>
  <c r="B59" i="9" s="1"/>
  <c r="G59" i="9"/>
  <c r="F59" i="9"/>
  <c r="H58" i="9"/>
  <c r="G58" i="9"/>
  <c r="F58" i="9"/>
  <c r="E58" i="9"/>
  <c r="B58" i="9" s="1"/>
  <c r="H57" i="9"/>
  <c r="G57" i="9"/>
  <c r="F57" i="9"/>
  <c r="E57" i="9"/>
  <c r="B57" i="9" s="1"/>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B50" i="9" s="1"/>
  <c r="G50" i="9"/>
  <c r="F50" i="9"/>
  <c r="H49" i="9"/>
  <c r="G49" i="9"/>
  <c r="F49" i="9"/>
  <c r="E49" i="9"/>
  <c r="B49" i="9" s="1"/>
  <c r="H48" i="9"/>
  <c r="G48" i="9"/>
  <c r="E48" i="9" s="1"/>
  <c r="B48" i="9" s="1"/>
  <c r="F48" i="9"/>
  <c r="H47" i="9"/>
  <c r="G47" i="9"/>
  <c r="E47" i="9" s="1"/>
  <c r="B47" i="9" s="1"/>
  <c r="F47" i="9"/>
  <c r="H46" i="9"/>
  <c r="E46" i="9" s="1"/>
  <c r="B46" i="9" s="1"/>
  <c r="G46" i="9"/>
  <c r="F46" i="9"/>
  <c r="H45" i="9"/>
  <c r="E45" i="9" s="1"/>
  <c r="B45" i="9" s="1"/>
  <c r="G45" i="9"/>
  <c r="F45" i="9"/>
  <c r="H44" i="9"/>
  <c r="G44" i="9"/>
  <c r="E44" i="9" s="1"/>
  <c r="B44" i="9" s="1"/>
  <c r="F44" i="9"/>
  <c r="H43" i="9"/>
  <c r="G43" i="9"/>
  <c r="F43" i="9"/>
  <c r="H42" i="9"/>
  <c r="E42" i="9" s="1"/>
  <c r="B42" i="9" s="1"/>
  <c r="G42" i="9"/>
  <c r="F42" i="9"/>
  <c r="H41" i="9"/>
  <c r="G41" i="9"/>
  <c r="F41" i="9"/>
  <c r="E41" i="9"/>
  <c r="B41" i="9" s="1"/>
  <c r="H40" i="9"/>
  <c r="G40" i="9"/>
  <c r="F40" i="9"/>
  <c r="H39" i="9"/>
  <c r="G39" i="9"/>
  <c r="E39" i="9" s="1"/>
  <c r="B39" i="9" s="1"/>
  <c r="F39" i="9"/>
  <c r="H38" i="9"/>
  <c r="E38" i="9" s="1"/>
  <c r="B38" i="9" s="1"/>
  <c r="G38" i="9"/>
  <c r="F38" i="9"/>
  <c r="H37" i="9"/>
  <c r="G37" i="9"/>
  <c r="F37" i="9"/>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E31" i="9" s="1"/>
  <c r="B31" i="9" s="1"/>
  <c r="F31" i="9"/>
  <c r="H30" i="9"/>
  <c r="E30" i="9" s="1"/>
  <c r="B30" i="9" s="1"/>
  <c r="G30" i="9"/>
  <c r="F30" i="9"/>
  <c r="H29" i="9"/>
  <c r="G29" i="9"/>
  <c r="F29" i="9"/>
  <c r="H28" i="9"/>
  <c r="G28" i="9"/>
  <c r="E28" i="9" s="1"/>
  <c r="B28" i="9" s="1"/>
  <c r="F28" i="9"/>
  <c r="H27" i="9"/>
  <c r="G27" i="9"/>
  <c r="E27" i="9" s="1"/>
  <c r="B27" i="9" s="1"/>
  <c r="F27" i="9"/>
  <c r="H26" i="9"/>
  <c r="G26" i="9"/>
  <c r="F26" i="9"/>
  <c r="H25" i="9"/>
  <c r="G25" i="9"/>
  <c r="E25" i="9" s="1"/>
  <c r="B25" i="9" s="1"/>
  <c r="F25" i="9"/>
  <c r="H24" i="9"/>
  <c r="G24" i="9"/>
  <c r="E24" i="9" s="1"/>
  <c r="B24" i="9" s="1"/>
  <c r="F24" i="9"/>
  <c r="H23" i="9"/>
  <c r="G23" i="9"/>
  <c r="E23" i="9" s="1"/>
  <c r="B23" i="9" s="1"/>
  <c r="F23" i="9"/>
  <c r="H22" i="9"/>
  <c r="G22" i="9"/>
  <c r="F22" i="9"/>
  <c r="H21" i="9"/>
  <c r="G21" i="9"/>
  <c r="F21" i="9"/>
  <c r="E21" i="9"/>
  <c r="B21" i="9" s="1"/>
  <c r="F20" i="9"/>
  <c r="F4" i="9"/>
  <c r="O3" i="9"/>
  <c r="G274" i="9" s="1"/>
  <c r="I3" i="9"/>
  <c r="H3" i="9"/>
  <c r="G3" i="9"/>
  <c r="D101" i="8"/>
  <c r="D95" i="8"/>
  <c r="D90" i="8"/>
  <c r="C1565" i="1" s="1"/>
  <c r="H1565" i="1" s="1"/>
  <c r="D85" i="8"/>
  <c r="D80" i="8"/>
  <c r="D75" i="8"/>
  <c r="D70" i="8"/>
  <c r="D65" i="8"/>
  <c r="D60" i="8"/>
  <c r="D55" i="8"/>
  <c r="D49" i="8" s="1"/>
  <c r="D50" i="8"/>
  <c r="D44" i="8"/>
  <c r="D36" i="8"/>
  <c r="D26" i="8"/>
  <c r="D24" i="8" s="1"/>
  <c r="C1499" i="1" s="1"/>
  <c r="H1499" i="1" s="1"/>
  <c r="D18" i="8"/>
  <c r="D8" i="8"/>
  <c r="D6" i="8" s="1"/>
  <c r="C1481" i="1" s="1"/>
  <c r="E44" i="7"/>
  <c r="D44" i="7"/>
  <c r="E39" i="7"/>
  <c r="D39" i="7"/>
  <c r="D38" i="7" s="1"/>
  <c r="E38" i="7"/>
  <c r="E30" i="7"/>
  <c r="D30" i="7"/>
  <c r="E23" i="7"/>
  <c r="E22" i="7" s="1"/>
  <c r="I30" i="3" s="1"/>
  <c r="D23" i="7"/>
  <c r="E14" i="7"/>
  <c r="D14" i="7"/>
  <c r="E7" i="7"/>
  <c r="D7" i="7"/>
  <c r="D6" i="7" s="1"/>
  <c r="C1437" i="1" s="1"/>
  <c r="G1437" i="1" s="1"/>
  <c r="E6" i="7"/>
  <c r="F140" i="6"/>
  <c r="F139" i="6"/>
  <c r="F138" i="6"/>
  <c r="F137" i="6"/>
  <c r="F136" i="6"/>
  <c r="F135" i="6"/>
  <c r="F134" i="6"/>
  <c r="F133" i="6"/>
  <c r="F132" i="6"/>
  <c r="F131" i="6"/>
  <c r="E130" i="6"/>
  <c r="E129" i="6" s="1"/>
  <c r="D130" i="6"/>
  <c r="F128" i="6"/>
  <c r="F127" i="6"/>
  <c r="F126" i="6"/>
  <c r="F125" i="6"/>
  <c r="F124" i="6"/>
  <c r="F123" i="6"/>
  <c r="E122" i="6"/>
  <c r="D122" i="6"/>
  <c r="F121" i="6"/>
  <c r="F120" i="6"/>
  <c r="F119" i="6"/>
  <c r="F118" i="6"/>
  <c r="E118" i="6"/>
  <c r="D118" i="6"/>
  <c r="F117" i="6"/>
  <c r="F116" i="6"/>
  <c r="E115" i="6"/>
  <c r="F115"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1383" i="1"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F250" i="5" s="1"/>
  <c r="D250" i="5"/>
  <c r="F249" i="5"/>
  <c r="F248" i="5"/>
  <c r="F247" i="5"/>
  <c r="E246" i="5"/>
  <c r="D246" i="5"/>
  <c r="F246" i="5" s="1"/>
  <c r="D245" i="5"/>
  <c r="F245" i="5" s="1"/>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F198" i="5" s="1"/>
  <c r="F197" i="5"/>
  <c r="F196" i="5"/>
  <c r="F195" i="5"/>
  <c r="F194" i="5"/>
  <c r="F193" i="5"/>
  <c r="F192" i="5"/>
  <c r="F191" i="5"/>
  <c r="E191" i="5"/>
  <c r="E190" i="5" s="1"/>
  <c r="H291" i="9" s="1"/>
  <c r="D191" i="5"/>
  <c r="F189" i="5"/>
  <c r="F188" i="5"/>
  <c r="F187" i="5"/>
  <c r="F186" i="5"/>
  <c r="F185" i="5"/>
  <c r="F184" i="5"/>
  <c r="F183" i="5"/>
  <c r="F182" i="5"/>
  <c r="F181" i="5"/>
  <c r="E180" i="5"/>
  <c r="E177" i="5" s="1"/>
  <c r="D1154" i="1"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E146" i="5"/>
  <c r="D1124" i="1" s="1"/>
  <c r="D146" i="5"/>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D87" i="5"/>
  <c r="F87" i="5" s="1"/>
  <c r="F86" i="5"/>
  <c r="F85" i="5"/>
  <c r="F84" i="5"/>
  <c r="F83" i="5"/>
  <c r="F82" i="5"/>
  <c r="F81" i="5"/>
  <c r="F80" i="5"/>
  <c r="F79" i="5"/>
  <c r="E79" i="5"/>
  <c r="D79" i="5"/>
  <c r="D78" i="5" s="1"/>
  <c r="F78" i="5" s="1"/>
  <c r="E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E12" i="5" s="1"/>
  <c r="D990" i="1" s="1"/>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F626" i="4"/>
  <c r="E626" i="4"/>
  <c r="D626" i="4"/>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E142" i="9" s="1"/>
  <c r="B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E580" i="4" s="1"/>
  <c r="D574" i="1" s="1"/>
  <c r="D585" i="4"/>
  <c r="F585" i="4" s="1"/>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E567" i="4" s="1"/>
  <c r="D561" i="1"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E460" i="4"/>
  <c r="E459" i="4" s="1"/>
  <c r="E420"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18" i="4"/>
  <c r="D418" i="4"/>
  <c r="F418" i="4" s="1"/>
  <c r="E417" i="4"/>
  <c r="D417" i="4"/>
  <c r="F417" i="4" s="1"/>
  <c r="E416" i="4"/>
  <c r="D416" i="4"/>
  <c r="D643" i="4" s="1"/>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E363" i="4" s="1"/>
  <c r="D358" i="1" s="1"/>
  <c r="D369" i="4"/>
  <c r="F368" i="4"/>
  <c r="F367" i="4"/>
  <c r="F366" i="4"/>
  <c r="F365" i="4"/>
  <c r="F364" i="4"/>
  <c r="E364" i="4"/>
  <c r="D364" i="4"/>
  <c r="F362" i="4"/>
  <c r="F361" i="4"/>
  <c r="F360" i="4"/>
  <c r="F359" i="4"/>
  <c r="F358" i="4"/>
  <c r="F357" i="4"/>
  <c r="F356" i="4"/>
  <c r="E356" i="4"/>
  <c r="E351" i="4" s="1"/>
  <c r="D356" i="4"/>
  <c r="F355" i="4"/>
  <c r="F354" i="4"/>
  <c r="F353" i="4"/>
  <c r="E352" i="4"/>
  <c r="D352" i="4"/>
  <c r="F352" i="4" s="1"/>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E311" i="4"/>
  <c r="F310" i="4"/>
  <c r="F309" i="4"/>
  <c r="F308" i="4"/>
  <c r="F307" i="4"/>
  <c r="F306" i="4"/>
  <c r="F305" i="4"/>
  <c r="F304" i="4"/>
  <c r="E304" i="4"/>
  <c r="E299" i="4" s="1"/>
  <c r="E298" i="4" s="1"/>
  <c r="D304" i="4"/>
  <c r="F303" i="4"/>
  <c r="F302" i="4"/>
  <c r="F301" i="4"/>
  <c r="E300" i="4"/>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E224" i="4"/>
  <c r="F223" i="4"/>
  <c r="F222" i="4"/>
  <c r="F221" i="4"/>
  <c r="F220" i="4"/>
  <c r="E219" i="4"/>
  <c r="D219" i="4"/>
  <c r="F219" i="4" s="1"/>
  <c r="F218" i="4"/>
  <c r="F217" i="4"/>
  <c r="E216" i="4"/>
  <c r="E215" i="4" s="1"/>
  <c r="D216" i="4"/>
  <c r="F216" i="4" s="1"/>
  <c r="D215" i="4"/>
  <c r="F215" i="4" s="1"/>
  <c r="F214" i="4"/>
  <c r="F213" i="4"/>
  <c r="F212" i="4"/>
  <c r="F211" i="4"/>
  <c r="E210" i="4"/>
  <c r="D210" i="4"/>
  <c r="F209" i="4"/>
  <c r="F208" i="4"/>
  <c r="F207" i="4"/>
  <c r="F206" i="4"/>
  <c r="F205" i="4"/>
  <c r="F204" i="4"/>
  <c r="F203" i="4"/>
  <c r="E202" i="4"/>
  <c r="E196" i="4" s="1"/>
  <c r="D192" i="1" s="1"/>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E169" i="4"/>
  <c r="D165" i="1" s="1"/>
  <c r="D169" i="4"/>
  <c r="F168" i="4"/>
  <c r="F167" i="4"/>
  <c r="F166" i="4"/>
  <c r="F165" i="4"/>
  <c r="E164" i="4"/>
  <c r="D164" i="4"/>
  <c r="F162" i="4"/>
  <c r="F161" i="4"/>
  <c r="F160" i="4"/>
  <c r="E159" i="4"/>
  <c r="D159" i="4"/>
  <c r="F159" i="4" s="1"/>
  <c r="F158" i="4"/>
  <c r="F157" i="4"/>
  <c r="F156" i="4"/>
  <c r="F155" i="4"/>
  <c r="F154" i="4"/>
  <c r="E153" i="4"/>
  <c r="E152" i="4" s="1"/>
  <c r="D148" i="1" s="1"/>
  <c r="D153" i="4"/>
  <c r="F150" i="4"/>
  <c r="F149" i="4"/>
  <c r="F148" i="4"/>
  <c r="F147" i="4"/>
  <c r="F146" i="4"/>
  <c r="F145" i="4"/>
  <c r="F144" i="4"/>
  <c r="F143" i="4"/>
  <c r="F142" i="4"/>
  <c r="F141" i="4"/>
  <c r="F140" i="4"/>
  <c r="E140" i="4"/>
  <c r="D140" i="4"/>
  <c r="E139" i="4"/>
  <c r="D139" i="4"/>
  <c r="F138" i="4"/>
  <c r="F137" i="4"/>
  <c r="F136" i="4"/>
  <c r="F135" i="4"/>
  <c r="E134" i="4"/>
  <c r="E133" i="4" s="1"/>
  <c r="D129" i="1" s="1"/>
  <c r="D134" i="4"/>
  <c r="D133" i="4"/>
  <c r="F132" i="4"/>
  <c r="F131" i="4"/>
  <c r="F130" i="4"/>
  <c r="F129" i="4"/>
  <c r="F128" i="4"/>
  <c r="E128" i="4"/>
  <c r="D128" i="4"/>
  <c r="F127" i="4"/>
  <c r="F126" i="4"/>
  <c r="E125" i="4"/>
  <c r="D125" i="4"/>
  <c r="F125" i="4" s="1"/>
  <c r="E124" i="4"/>
  <c r="F123" i="4"/>
  <c r="F122" i="4"/>
  <c r="F121" i="4"/>
  <c r="E120" i="4"/>
  <c r="D120" i="4"/>
  <c r="F120" i="4" s="1"/>
  <c r="F119" i="4"/>
  <c r="F118" i="4"/>
  <c r="F117" i="4"/>
  <c r="F116" i="4"/>
  <c r="F115" i="4"/>
  <c r="F114" i="4"/>
  <c r="F113" i="4"/>
  <c r="E112" i="4"/>
  <c r="D112" i="4"/>
  <c r="D106" i="4" s="1"/>
  <c r="F111" i="4"/>
  <c r="F110" i="4"/>
  <c r="F109" i="4"/>
  <c r="F108" i="4"/>
  <c r="F107" i="4"/>
  <c r="E107" i="4"/>
  <c r="D107" i="4"/>
  <c r="E106" i="4"/>
  <c r="D102" i="1"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E74" i="4"/>
  <c r="D74" i="4"/>
  <c r="F74" i="4" s="1"/>
  <c r="F73" i="4"/>
  <c r="F72" i="4"/>
  <c r="F71" i="4"/>
  <c r="E71" i="4"/>
  <c r="D71" i="4"/>
  <c r="F70" i="4"/>
  <c r="F69" i="4"/>
  <c r="E68" i="4"/>
  <c r="E50" i="4" s="1"/>
  <c r="D46" i="1" s="1"/>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D45" i="4"/>
  <c r="F45" i="4" s="1"/>
  <c r="E44" i="4"/>
  <c r="F43" i="4"/>
  <c r="F42" i="4"/>
  <c r="F41" i="4"/>
  <c r="E40" i="4"/>
  <c r="E7" i="4"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I25"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C1577" i="1"/>
  <c r="H1577" i="1" s="1"/>
  <c r="C1576" i="1"/>
  <c r="H1576" i="1" s="1"/>
  <c r="H1575" i="1"/>
  <c r="G1575" i="1"/>
  <c r="C1575" i="1"/>
  <c r="C1574" i="1"/>
  <c r="C1573" i="1"/>
  <c r="H1573" i="1" s="1"/>
  <c r="H1572" i="1"/>
  <c r="G1572" i="1"/>
  <c r="C1572" i="1"/>
  <c r="H1571" i="1"/>
  <c r="G1571" i="1"/>
  <c r="C1571" i="1"/>
  <c r="C1570" i="1"/>
  <c r="C1569" i="1"/>
  <c r="H1569" i="1" s="1"/>
  <c r="H1568" i="1"/>
  <c r="G1568" i="1"/>
  <c r="C1568" i="1"/>
  <c r="H1567" i="1"/>
  <c r="G1567" i="1"/>
  <c r="C1567" i="1"/>
  <c r="C1566" i="1"/>
  <c r="H1564" i="1"/>
  <c r="G1564" i="1"/>
  <c r="C1564" i="1"/>
  <c r="H1563" i="1"/>
  <c r="G1563" i="1"/>
  <c r="C1563" i="1"/>
  <c r="C1562" i="1"/>
  <c r="C1561" i="1"/>
  <c r="H1561" i="1" s="1"/>
  <c r="H1560" i="1"/>
  <c r="G1560" i="1"/>
  <c r="C1560" i="1"/>
  <c r="H1559" i="1"/>
  <c r="G1559" i="1"/>
  <c r="C1559" i="1"/>
  <c r="C1558" i="1"/>
  <c r="C1557" i="1"/>
  <c r="H1557" i="1" s="1"/>
  <c r="H1556" i="1"/>
  <c r="G1556" i="1"/>
  <c r="C1556" i="1"/>
  <c r="H1555" i="1"/>
  <c r="G1555" i="1"/>
  <c r="C1555" i="1"/>
  <c r="C1554" i="1"/>
  <c r="C1553" i="1"/>
  <c r="H1553" i="1" s="1"/>
  <c r="H1552" i="1"/>
  <c r="G1552" i="1"/>
  <c r="C1552" i="1"/>
  <c r="H1551" i="1"/>
  <c r="G1551" i="1"/>
  <c r="C1551" i="1"/>
  <c r="C1550" i="1"/>
  <c r="C1549" i="1"/>
  <c r="H1549" i="1" s="1"/>
  <c r="H1548" i="1"/>
  <c r="G1548" i="1"/>
  <c r="C1548" i="1"/>
  <c r="H1547" i="1"/>
  <c r="G1547" i="1"/>
  <c r="C1547" i="1"/>
  <c r="C1546" i="1"/>
  <c r="C1545" i="1"/>
  <c r="H1545" i="1" s="1"/>
  <c r="H1544" i="1"/>
  <c r="G1544" i="1"/>
  <c r="C1544" i="1"/>
  <c r="H1543" i="1"/>
  <c r="G1543" i="1"/>
  <c r="C1543" i="1"/>
  <c r="C1542" i="1"/>
  <c r="C1541" i="1"/>
  <c r="H1541" i="1" s="1"/>
  <c r="H1540" i="1"/>
  <c r="G1540" i="1"/>
  <c r="C1540" i="1"/>
  <c r="H1539" i="1"/>
  <c r="G1539" i="1"/>
  <c r="C1539" i="1"/>
  <c r="C1538" i="1"/>
  <c r="C1537" i="1"/>
  <c r="H1537" i="1" s="1"/>
  <c r="H1536" i="1"/>
  <c r="C1536" i="1"/>
  <c r="G1536" i="1" s="1"/>
  <c r="H1535" i="1"/>
  <c r="G1535" i="1"/>
  <c r="C1535" i="1"/>
  <c r="C1534" i="1"/>
  <c r="C1533" i="1"/>
  <c r="H1533" i="1" s="1"/>
  <c r="H1532" i="1"/>
  <c r="C1532" i="1"/>
  <c r="G1532" i="1" s="1"/>
  <c r="C1531" i="1"/>
  <c r="G1531" i="1" s="1"/>
  <c r="C1530" i="1"/>
  <c r="C1529" i="1"/>
  <c r="H1529" i="1" s="1"/>
  <c r="H1528" i="1"/>
  <c r="C1528" i="1"/>
  <c r="G1528" i="1" s="1"/>
  <c r="H1527" i="1"/>
  <c r="G1527" i="1"/>
  <c r="C1527" i="1"/>
  <c r="C1526" i="1"/>
  <c r="C1525" i="1"/>
  <c r="H1525" i="1" s="1"/>
  <c r="C1524" i="1"/>
  <c r="G1524" i="1" s="1"/>
  <c r="H1523" i="1"/>
  <c r="G1523" i="1"/>
  <c r="C1523" i="1"/>
  <c r="C1522" i="1"/>
  <c r="C1521" i="1"/>
  <c r="H1520" i="1"/>
  <c r="C1520" i="1"/>
  <c r="G1520" i="1" s="1"/>
  <c r="H1519" i="1"/>
  <c r="G1519" i="1"/>
  <c r="C1519" i="1"/>
  <c r="H1516" i="1"/>
  <c r="C1516" i="1"/>
  <c r="G1516" i="1" s="1"/>
  <c r="H1515" i="1"/>
  <c r="G1515" i="1"/>
  <c r="C1515" i="1"/>
  <c r="C1514" i="1"/>
  <c r="H1514" i="1" s="1"/>
  <c r="C1513" i="1"/>
  <c r="H1512" i="1"/>
  <c r="C1512" i="1"/>
  <c r="G1512" i="1" s="1"/>
  <c r="H1511" i="1"/>
  <c r="G1511" i="1"/>
  <c r="C1511" i="1"/>
  <c r="C1510" i="1"/>
  <c r="H1510" i="1" s="1"/>
  <c r="C1509" i="1"/>
  <c r="H1508" i="1"/>
  <c r="C1508" i="1"/>
  <c r="G1508" i="1" s="1"/>
  <c r="H1507" i="1"/>
  <c r="G1507" i="1"/>
  <c r="C1507" i="1"/>
  <c r="C1506" i="1"/>
  <c r="H1506" i="1" s="1"/>
  <c r="C1505" i="1"/>
  <c r="H1504" i="1"/>
  <c r="G1504" i="1"/>
  <c r="C1504" i="1"/>
  <c r="C1503" i="1"/>
  <c r="H1503" i="1" s="1"/>
  <c r="C1502" i="1"/>
  <c r="H1502" i="1" s="1"/>
  <c r="H1500" i="1"/>
  <c r="G1500" i="1"/>
  <c r="C1500" i="1"/>
  <c r="C1498" i="1"/>
  <c r="H1498" i="1" s="1"/>
  <c r="C1497" i="1"/>
  <c r="H1496" i="1"/>
  <c r="G1496" i="1"/>
  <c r="C1496" i="1"/>
  <c r="H1495" i="1"/>
  <c r="G1495" i="1"/>
  <c r="C1495" i="1"/>
  <c r="C1494" i="1"/>
  <c r="H1494" i="1" s="1"/>
  <c r="C1493" i="1"/>
  <c r="C1492" i="1"/>
  <c r="G1492" i="1" s="1"/>
  <c r="H1491" i="1"/>
  <c r="G1491" i="1"/>
  <c r="C1491" i="1"/>
  <c r="G1490" i="1"/>
  <c r="C1490" i="1"/>
  <c r="H1490" i="1" s="1"/>
  <c r="C1489" i="1"/>
  <c r="H1488" i="1"/>
  <c r="G1488" i="1"/>
  <c r="C1488" i="1"/>
  <c r="H1487" i="1"/>
  <c r="G1487" i="1"/>
  <c r="C1487" i="1"/>
  <c r="C1486" i="1"/>
  <c r="H1486" i="1" s="1"/>
  <c r="C1485" i="1"/>
  <c r="C1484" i="1"/>
  <c r="H1484" i="1" s="1"/>
  <c r="C1482" i="1"/>
  <c r="H1482" i="1" s="1"/>
  <c r="G1480" i="1"/>
  <c r="C1480" i="1"/>
  <c r="H1480" i="1" s="1"/>
  <c r="J1479" i="1"/>
  <c r="D1479" i="1"/>
  <c r="C1479" i="1"/>
  <c r="H1478" i="1"/>
  <c r="G1478" i="1"/>
  <c r="D1478" i="1"/>
  <c r="J1478" i="1" s="1"/>
  <c r="C1478" i="1"/>
  <c r="J1477" i="1"/>
  <c r="D1477" i="1"/>
  <c r="C1477" i="1"/>
  <c r="H1476" i="1"/>
  <c r="G1476" i="1"/>
  <c r="D1476" i="1"/>
  <c r="J1476" i="1" s="1"/>
  <c r="C1476" i="1"/>
  <c r="H1475" i="1"/>
  <c r="G1475" i="1"/>
  <c r="D1475" i="1"/>
  <c r="C1475" i="1"/>
  <c r="J1474" i="1"/>
  <c r="D1474" i="1"/>
  <c r="C1474" i="1"/>
  <c r="H1473" i="1"/>
  <c r="G1473" i="1"/>
  <c r="D1473" i="1"/>
  <c r="J1473" i="1" s="1"/>
  <c r="C1473" i="1"/>
  <c r="J1472" i="1"/>
  <c r="D1472" i="1"/>
  <c r="C1472" i="1"/>
  <c r="H1471" i="1"/>
  <c r="G1471" i="1"/>
  <c r="D1471" i="1"/>
  <c r="J1471" i="1" s="1"/>
  <c r="C1471" i="1"/>
  <c r="H1470" i="1"/>
  <c r="G1470" i="1"/>
  <c r="D1470" i="1"/>
  <c r="C1470" i="1"/>
  <c r="H1469" i="1"/>
  <c r="G1469" i="1"/>
  <c r="D1469" i="1"/>
  <c r="C1469" i="1"/>
  <c r="J1468" i="1"/>
  <c r="D1468" i="1"/>
  <c r="C1468" i="1"/>
  <c r="H1467" i="1"/>
  <c r="G1467" i="1"/>
  <c r="D1467" i="1"/>
  <c r="J1467" i="1" s="1"/>
  <c r="C1467" i="1"/>
  <c r="J1466" i="1"/>
  <c r="D1466" i="1"/>
  <c r="C1466" i="1"/>
  <c r="H1465" i="1"/>
  <c r="G1465" i="1"/>
  <c r="D1465" i="1"/>
  <c r="J1465" i="1" s="1"/>
  <c r="C1465" i="1"/>
  <c r="J1464" i="1"/>
  <c r="D1464" i="1"/>
  <c r="C1464" i="1"/>
  <c r="H1463" i="1"/>
  <c r="G1463" i="1"/>
  <c r="D1463" i="1"/>
  <c r="J1463" i="1" s="1"/>
  <c r="C1463" i="1"/>
  <c r="J1462" i="1"/>
  <c r="D1462" i="1"/>
  <c r="C1462" i="1"/>
  <c r="D1461" i="1"/>
  <c r="C1461" i="1"/>
  <c r="H1460" i="1"/>
  <c r="G1460" i="1"/>
  <c r="D1460" i="1"/>
  <c r="J1460" i="1" s="1"/>
  <c r="C1460" i="1"/>
  <c r="D1459" i="1"/>
  <c r="J1459" i="1" s="1"/>
  <c r="C1459" i="1"/>
  <c r="H1458" i="1"/>
  <c r="G1458" i="1"/>
  <c r="D1458" i="1"/>
  <c r="J1458" i="1" s="1"/>
  <c r="C1458" i="1"/>
  <c r="D1457" i="1"/>
  <c r="J1457" i="1" s="1"/>
  <c r="C1457" i="1"/>
  <c r="D1456" i="1"/>
  <c r="G1456" i="1" s="1"/>
  <c r="C1456" i="1"/>
  <c r="D1455" i="1"/>
  <c r="J1455" i="1" s="1"/>
  <c r="C1455" i="1"/>
  <c r="D1454" i="1"/>
  <c r="C1454" i="1"/>
  <c r="H1452" i="1"/>
  <c r="G1452" i="1"/>
  <c r="D1452" i="1"/>
  <c r="J1452" i="1" s="1"/>
  <c r="C1452" i="1"/>
  <c r="D1451" i="1"/>
  <c r="J1451" i="1" s="1"/>
  <c r="C1451" i="1"/>
  <c r="H1450" i="1"/>
  <c r="G1450" i="1"/>
  <c r="D1450" i="1"/>
  <c r="J1450" i="1" s="1"/>
  <c r="C1450" i="1"/>
  <c r="D1449" i="1"/>
  <c r="J1449" i="1" s="1"/>
  <c r="C1449" i="1"/>
  <c r="H1448" i="1"/>
  <c r="G1448" i="1"/>
  <c r="D1448" i="1"/>
  <c r="J1448" i="1" s="1"/>
  <c r="C1448" i="1"/>
  <c r="D1447" i="1"/>
  <c r="J1447" i="1" s="1"/>
  <c r="C1447" i="1"/>
  <c r="H1446" i="1"/>
  <c r="G1446" i="1"/>
  <c r="D1446" i="1"/>
  <c r="J1446" i="1" s="1"/>
  <c r="C1446" i="1"/>
  <c r="J1445" i="1"/>
  <c r="H1445" i="1"/>
  <c r="D1445" i="1"/>
  <c r="C1445" i="1"/>
  <c r="G1445" i="1" s="1"/>
  <c r="D1444" i="1"/>
  <c r="J1444" i="1" s="1"/>
  <c r="C1444" i="1"/>
  <c r="H1443" i="1"/>
  <c r="D1443" i="1"/>
  <c r="C1443" i="1"/>
  <c r="D1442" i="1"/>
  <c r="J1442" i="1" s="1"/>
  <c r="C1442" i="1"/>
  <c r="H1441" i="1"/>
  <c r="D1441" i="1"/>
  <c r="C1441" i="1"/>
  <c r="D1440" i="1"/>
  <c r="J1440" i="1" s="1"/>
  <c r="C1440" i="1"/>
  <c r="D1439" i="1"/>
  <c r="C1439" i="1"/>
  <c r="H1439" i="1" s="1"/>
  <c r="D1438" i="1"/>
  <c r="C1438" i="1"/>
  <c r="G1438" i="1" s="1"/>
  <c r="D1437" i="1"/>
  <c r="H1434" i="1"/>
  <c r="D1434" i="1"/>
  <c r="C1434" i="1"/>
  <c r="G1434" i="1" s="1"/>
  <c r="H1433" i="1"/>
  <c r="D1433" i="1"/>
  <c r="C1433" i="1"/>
  <c r="G1433" i="1" s="1"/>
  <c r="D1432" i="1"/>
  <c r="C1432" i="1"/>
  <c r="G1432" i="1" s="1"/>
  <c r="D1431" i="1"/>
  <c r="C1431" i="1"/>
  <c r="G1431" i="1" s="1"/>
  <c r="H1430" i="1"/>
  <c r="D1430" i="1"/>
  <c r="C1430" i="1"/>
  <c r="G1430" i="1" s="1"/>
  <c r="H1429" i="1"/>
  <c r="D1429" i="1"/>
  <c r="C1429" i="1"/>
  <c r="G1429" i="1" s="1"/>
  <c r="D1428" i="1"/>
  <c r="C1428" i="1"/>
  <c r="G1428" i="1" s="1"/>
  <c r="D1427" i="1"/>
  <c r="C1427" i="1"/>
  <c r="G1427" i="1" s="1"/>
  <c r="H1426" i="1"/>
  <c r="D1426" i="1"/>
  <c r="C1426" i="1"/>
  <c r="G1426" i="1" s="1"/>
  <c r="H1425" i="1"/>
  <c r="D1425" i="1"/>
  <c r="C1425" i="1"/>
  <c r="G1425" i="1" s="1"/>
  <c r="D1424" i="1"/>
  <c r="C1424" i="1"/>
  <c r="G1424" i="1" s="1"/>
  <c r="D1423" i="1"/>
  <c r="H1422" i="1"/>
  <c r="D1422" i="1"/>
  <c r="C1422" i="1"/>
  <c r="G1422" i="1" s="1"/>
  <c r="H1421" i="1"/>
  <c r="G1421" i="1"/>
  <c r="D1421" i="1"/>
  <c r="C1421" i="1"/>
  <c r="D1420" i="1"/>
  <c r="H1420" i="1" s="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D1410" i="1"/>
  <c r="C1410" i="1"/>
  <c r="D1409" i="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D1265" i="1"/>
  <c r="G1265" i="1" s="1"/>
  <c r="C1265" i="1"/>
  <c r="D1264" i="1"/>
  <c r="G1264" i="1" s="1"/>
  <c r="C1264" i="1"/>
  <c r="D1263" i="1"/>
  <c r="H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D1241" i="1"/>
  <c r="G1241" i="1" s="1"/>
  <c r="C1241" i="1"/>
  <c r="D1240" i="1"/>
  <c r="H1240" i="1" s="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D1232" i="1"/>
  <c r="G1232" i="1" s="1"/>
  <c r="C1232" i="1"/>
  <c r="H1231" i="1"/>
  <c r="G1231" i="1"/>
  <c r="D1231" i="1"/>
  <c r="C1231" i="1"/>
  <c r="H1230" i="1"/>
  <c r="G1230" i="1"/>
  <c r="D1230" i="1"/>
  <c r="C1230" i="1"/>
  <c r="H1229" i="1"/>
  <c r="G1229" i="1"/>
  <c r="D1229" i="1"/>
  <c r="C1229" i="1"/>
  <c r="D1228" i="1"/>
  <c r="G1228" i="1" s="1"/>
  <c r="C1228" i="1"/>
  <c r="D1227" i="1"/>
  <c r="H1227" i="1" s="1"/>
  <c r="C1227" i="1"/>
  <c r="H1226" i="1"/>
  <c r="G1226" i="1"/>
  <c r="D1226" i="1"/>
  <c r="C1226" i="1"/>
  <c r="H1225" i="1"/>
  <c r="G1225" i="1"/>
  <c r="D1225" i="1"/>
  <c r="C1225" i="1"/>
  <c r="D1224" i="1"/>
  <c r="H1224" i="1" s="1"/>
  <c r="C1224" i="1"/>
  <c r="D1223" i="1"/>
  <c r="H1223" i="1" s="1"/>
  <c r="C1223" i="1"/>
  <c r="C1222" i="1"/>
  <c r="H1221" i="1"/>
  <c r="G1221" i="1"/>
  <c r="D1221" i="1"/>
  <c r="C1221" i="1"/>
  <c r="H1220" i="1"/>
  <c r="G1220" i="1"/>
  <c r="D1220" i="1"/>
  <c r="C1220" i="1"/>
  <c r="H1219" i="1"/>
  <c r="G1219" i="1"/>
  <c r="D1219" i="1"/>
  <c r="C1219" i="1"/>
  <c r="D1218" i="1"/>
  <c r="G1218" i="1" s="1"/>
  <c r="C1218" i="1"/>
  <c r="D1217" i="1"/>
  <c r="H1217" i="1" s="1"/>
  <c r="C1217" i="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D1166" i="1"/>
  <c r="H1166" i="1" s="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D1156" i="1"/>
  <c r="C1156" i="1"/>
  <c r="D1155" i="1"/>
  <c r="C1155" i="1"/>
  <c r="D1151" i="1"/>
  <c r="H1151" i="1" s="1"/>
  <c r="C1151" i="1"/>
  <c r="H1150" i="1"/>
  <c r="G1150" i="1"/>
  <c r="D1150" i="1"/>
  <c r="C1150" i="1"/>
  <c r="H1149" i="1"/>
  <c r="G1149" i="1"/>
  <c r="D1149" i="1"/>
  <c r="C1149" i="1"/>
  <c r="D1148" i="1"/>
  <c r="H1148" i="1" s="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D1138" i="1"/>
  <c r="C1138" i="1"/>
  <c r="H1138" i="1" s="1"/>
  <c r="D1137" i="1"/>
  <c r="H1137" i="1" s="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D1064" i="1"/>
  <c r="H1064" i="1" s="1"/>
  <c r="C1064" i="1"/>
  <c r="H1063" i="1"/>
  <c r="G1063" i="1"/>
  <c r="D1063" i="1"/>
  <c r="C1063" i="1"/>
  <c r="H1062" i="1"/>
  <c r="G1062" i="1"/>
  <c r="D1062" i="1"/>
  <c r="C1062" i="1"/>
  <c r="H1061" i="1"/>
  <c r="D1061" i="1"/>
  <c r="C1061" i="1"/>
  <c r="G1061" i="1" s="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D1050" i="1"/>
  <c r="C1050" i="1"/>
  <c r="G1050" i="1" s="1"/>
  <c r="H1049" i="1"/>
  <c r="G1049" i="1"/>
  <c r="D1049" i="1"/>
  <c r="C1049" i="1"/>
  <c r="D1048" i="1"/>
  <c r="H1048" i="1" s="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D1027" i="1"/>
  <c r="C1027" i="1"/>
  <c r="H1027" i="1" s="1"/>
  <c r="H1026" i="1"/>
  <c r="G1026" i="1"/>
  <c r="D1026" i="1"/>
  <c r="C1026" i="1"/>
  <c r="H1025" i="1"/>
  <c r="D1025" i="1"/>
  <c r="G1025" i="1" s="1"/>
  <c r="C1025" i="1"/>
  <c r="H1024" i="1"/>
  <c r="G1024" i="1"/>
  <c r="D1024" i="1"/>
  <c r="C1024"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C1006" i="1"/>
  <c r="H1005" i="1"/>
  <c r="G1005" i="1"/>
  <c r="D1005" i="1"/>
  <c r="C1005" i="1"/>
  <c r="D1004" i="1"/>
  <c r="C1004" i="1"/>
  <c r="H1004" i="1" s="1"/>
  <c r="H1003" i="1"/>
  <c r="G1003" i="1"/>
  <c r="D1003" i="1"/>
  <c r="C1003" i="1"/>
  <c r="D1002" i="1"/>
  <c r="C1002" i="1"/>
  <c r="H1002" i="1" s="1"/>
  <c r="H1001" i="1"/>
  <c r="G1001" i="1"/>
  <c r="D1001" i="1"/>
  <c r="C1001" i="1"/>
  <c r="D1000" i="1"/>
  <c r="C1000" i="1"/>
  <c r="H1000" i="1" s="1"/>
  <c r="D999" i="1"/>
  <c r="H999" i="1" s="1"/>
  <c r="C999" i="1"/>
  <c r="D998" i="1"/>
  <c r="C998"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D988" i="1"/>
  <c r="H988" i="1" s="1"/>
  <c r="C988" i="1"/>
  <c r="H987" i="1"/>
  <c r="G987" i="1"/>
  <c r="D987" i="1"/>
  <c r="C987" i="1"/>
  <c r="D986" i="1"/>
  <c r="H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D713" i="1"/>
  <c r="H713" i="1" s="1"/>
  <c r="C713" i="1"/>
  <c r="G713" i="1" s="1"/>
  <c r="H712" i="1"/>
  <c r="G712" i="1"/>
  <c r="D712" i="1"/>
  <c r="C712" i="1"/>
  <c r="G711" i="1"/>
  <c r="D711" i="1"/>
  <c r="C711" i="1"/>
  <c r="H711" i="1" s="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G703" i="1"/>
  <c r="D703" i="1"/>
  <c r="C703" i="1"/>
  <c r="H703" i="1" s="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D654" i="1"/>
  <c r="C654" i="1"/>
  <c r="H654" i="1" s="1"/>
  <c r="H653" i="1"/>
  <c r="G653" i="1"/>
  <c r="D653" i="1"/>
  <c r="C653" i="1"/>
  <c r="H652" i="1"/>
  <c r="G652" i="1"/>
  <c r="D652" i="1"/>
  <c r="C652" i="1"/>
  <c r="H651" i="1"/>
  <c r="G651" i="1"/>
  <c r="D651" i="1"/>
  <c r="C651" i="1"/>
  <c r="H650" i="1"/>
  <c r="G650" i="1"/>
  <c r="D650" i="1"/>
  <c r="C650" i="1"/>
  <c r="D649" i="1"/>
  <c r="C649" i="1"/>
  <c r="H649" i="1" s="1"/>
  <c r="H648" i="1"/>
  <c r="G648" i="1"/>
  <c r="D648" i="1"/>
  <c r="C648" i="1"/>
  <c r="D647" i="1"/>
  <c r="C647" i="1"/>
  <c r="H647" i="1" s="1"/>
  <c r="H646" i="1"/>
  <c r="G646" i="1"/>
  <c r="D646" i="1"/>
  <c r="C646" i="1"/>
  <c r="D645" i="1"/>
  <c r="C645" i="1"/>
  <c r="D644" i="1"/>
  <c r="G644" i="1" s="1"/>
  <c r="C644" i="1"/>
  <c r="D643" i="1"/>
  <c r="G643" i="1" s="1"/>
  <c r="C643" i="1"/>
  <c r="H643" i="1" s="1"/>
  <c r="D642" i="1"/>
  <c r="C642" i="1"/>
  <c r="H641" i="1"/>
  <c r="D641" i="1"/>
  <c r="G641" i="1" s="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D413" i="1"/>
  <c r="G413" i="1" s="1"/>
  <c r="C413" i="1"/>
  <c r="G412" i="1"/>
  <c r="D412" i="1"/>
  <c r="C412" i="1"/>
  <c r="D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G388" i="1"/>
  <c r="D388" i="1"/>
  <c r="C388" i="1"/>
  <c r="H388" i="1" s="1"/>
  <c r="H387" i="1"/>
  <c r="G387" i="1"/>
  <c r="D387" i="1"/>
  <c r="C387" i="1"/>
  <c r="D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D371" i="1"/>
  <c r="C371" i="1"/>
  <c r="G371" i="1" s="1"/>
  <c r="H370" i="1"/>
  <c r="G370" i="1"/>
  <c r="D370" i="1"/>
  <c r="C370" i="1"/>
  <c r="H369" i="1"/>
  <c r="G369" i="1"/>
  <c r="D369" i="1"/>
  <c r="C369" i="1"/>
  <c r="H368" i="1"/>
  <c r="G368" i="1"/>
  <c r="D368" i="1"/>
  <c r="C368" i="1"/>
  <c r="H367" i="1"/>
  <c r="G367" i="1"/>
  <c r="D367" i="1"/>
  <c r="C367" i="1"/>
  <c r="H366" i="1"/>
  <c r="G366" i="1"/>
  <c r="D366" i="1"/>
  <c r="C366" i="1"/>
  <c r="H365" i="1"/>
  <c r="G365" i="1"/>
  <c r="D365" i="1"/>
  <c r="C365"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G291" i="1"/>
  <c r="D291" i="1"/>
  <c r="C291" i="1"/>
  <c r="G290" i="1"/>
  <c r="D290" i="1"/>
  <c r="H290" i="1" s="1"/>
  <c r="C290" i="1"/>
  <c r="G289" i="1"/>
  <c r="D289" i="1"/>
  <c r="H289" i="1" s="1"/>
  <c r="C289" i="1"/>
  <c r="H288" i="1"/>
  <c r="D288" i="1"/>
  <c r="C288" i="1"/>
  <c r="G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D207" i="1"/>
  <c r="H207" i="1" s="1"/>
  <c r="C207" i="1"/>
  <c r="D206" i="1"/>
  <c r="H206" i="1" s="1"/>
  <c r="C206" i="1"/>
  <c r="G206"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D191" i="1"/>
  <c r="G191" i="1" s="1"/>
  <c r="C191" i="1"/>
  <c r="H190" i="1"/>
  <c r="G190" i="1"/>
  <c r="D190" i="1"/>
  <c r="C190" i="1"/>
  <c r="D189" i="1"/>
  <c r="H189" i="1" s="1"/>
  <c r="C189" i="1"/>
  <c r="H188" i="1"/>
  <c r="G188" i="1"/>
  <c r="D188" i="1"/>
  <c r="C188" i="1"/>
  <c r="D187" i="1"/>
  <c r="H187" i="1" s="1"/>
  <c r="C187" i="1"/>
  <c r="H186" i="1"/>
  <c r="G186" i="1"/>
  <c r="D186" i="1"/>
  <c r="C186" i="1"/>
  <c r="D185" i="1"/>
  <c r="H185" i="1" s="1"/>
  <c r="C185" i="1"/>
  <c r="D184" i="1"/>
  <c r="H184" i="1" s="1"/>
  <c r="C184" i="1"/>
  <c r="H183" i="1"/>
  <c r="G183" i="1"/>
  <c r="D183" i="1"/>
  <c r="C183" i="1"/>
  <c r="D182" i="1"/>
  <c r="H182" i="1" s="1"/>
  <c r="C182" i="1"/>
  <c r="H181" i="1"/>
  <c r="D181" i="1"/>
  <c r="C181" i="1"/>
  <c r="G181" i="1" s="1"/>
  <c r="D180" i="1"/>
  <c r="C180" i="1"/>
  <c r="H180" i="1" s="1"/>
  <c r="D179" i="1"/>
  <c r="C179" i="1"/>
  <c r="H179" i="1" s="1"/>
  <c r="H178" i="1"/>
  <c r="G178" i="1"/>
  <c r="D178" i="1"/>
  <c r="C178" i="1"/>
  <c r="D177" i="1"/>
  <c r="C177" i="1"/>
  <c r="H177" i="1" s="1"/>
  <c r="D176" i="1"/>
  <c r="C176" i="1"/>
  <c r="H176" i="1" s="1"/>
  <c r="H175" i="1"/>
  <c r="D175" i="1"/>
  <c r="G175" i="1" s="1"/>
  <c r="C175" i="1"/>
  <c r="D174" i="1"/>
  <c r="C174" i="1"/>
  <c r="H174" i="1" s="1"/>
  <c r="D173" i="1"/>
  <c r="C173" i="1"/>
  <c r="D172" i="1"/>
  <c r="C172" i="1"/>
  <c r="H172" i="1" s="1"/>
  <c r="H171" i="1"/>
  <c r="G171" i="1"/>
  <c r="D171" i="1"/>
  <c r="C171" i="1"/>
  <c r="D170" i="1"/>
  <c r="C170" i="1"/>
  <c r="H170" i="1" s="1"/>
  <c r="D169" i="1"/>
  <c r="H169" i="1" s="1"/>
  <c r="C169" i="1"/>
  <c r="D168" i="1"/>
  <c r="C168" i="1"/>
  <c r="D167" i="1"/>
  <c r="C167" i="1"/>
  <c r="H167" i="1" s="1"/>
  <c r="D166" i="1"/>
  <c r="C166" i="1"/>
  <c r="H166" i="1" s="1"/>
  <c r="D164" i="1"/>
  <c r="C164" i="1"/>
  <c r="D163" i="1"/>
  <c r="G163" i="1" s="1"/>
  <c r="C163" i="1"/>
  <c r="H163" i="1" s="1"/>
  <c r="D162" i="1"/>
  <c r="G162" i="1" s="1"/>
  <c r="C162" i="1"/>
  <c r="G161" i="1"/>
  <c r="D161" i="1"/>
  <c r="C161" i="1"/>
  <c r="H161" i="1" s="1"/>
  <c r="D160" i="1"/>
  <c r="C160" i="1"/>
  <c r="H158" i="1"/>
  <c r="G158" i="1"/>
  <c r="D158" i="1"/>
  <c r="C158" i="1"/>
  <c r="D157" i="1"/>
  <c r="C157" i="1"/>
  <c r="H157" i="1" s="1"/>
  <c r="H156" i="1"/>
  <c r="G156" i="1"/>
  <c r="D156" i="1"/>
  <c r="C156" i="1"/>
  <c r="D155" i="1"/>
  <c r="C155" i="1"/>
  <c r="D154" i="1"/>
  <c r="C154" i="1"/>
  <c r="H154" i="1" s="1"/>
  <c r="H153" i="1"/>
  <c r="G153" i="1"/>
  <c r="D153" i="1"/>
  <c r="C153" i="1"/>
  <c r="D152" i="1"/>
  <c r="C152" i="1"/>
  <c r="H151" i="1"/>
  <c r="G151" i="1"/>
  <c r="D151" i="1"/>
  <c r="C151" i="1"/>
  <c r="D150" i="1"/>
  <c r="C150" i="1"/>
  <c r="H150" i="1" s="1"/>
  <c r="D149" i="1"/>
  <c r="C149"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G135" i="1" s="1"/>
  <c r="C135" i="1"/>
  <c r="H135" i="1" s="1"/>
  <c r="H134" i="1"/>
  <c r="G134" i="1"/>
  <c r="D134" i="1"/>
  <c r="C134" i="1"/>
  <c r="H133" i="1"/>
  <c r="G133" i="1"/>
  <c r="D133" i="1"/>
  <c r="C133" i="1"/>
  <c r="D132" i="1"/>
  <c r="C132" i="1"/>
  <c r="H132" i="1" s="1"/>
  <c r="D131" i="1"/>
  <c r="C131" i="1"/>
  <c r="H131" i="1" s="1"/>
  <c r="C130"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G113" i="1" s="1"/>
  <c r="C113" i="1"/>
  <c r="H113" i="1" s="1"/>
  <c r="H112" i="1"/>
  <c r="G112" i="1"/>
  <c r="D112" i="1"/>
  <c r="C112" i="1"/>
  <c r="H111" i="1"/>
  <c r="G111" i="1"/>
  <c r="D111" i="1"/>
  <c r="C111" i="1"/>
  <c r="H110" i="1"/>
  <c r="G110" i="1"/>
  <c r="D110" i="1"/>
  <c r="C110" i="1"/>
  <c r="H109" i="1"/>
  <c r="G109" i="1"/>
  <c r="D109" i="1"/>
  <c r="C109" i="1"/>
  <c r="D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C65" i="1"/>
  <c r="H65"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D56" i="1"/>
  <c r="C56" i="1"/>
  <c r="H56" i="1" s="1"/>
  <c r="H55" i="1"/>
  <c r="D55" i="1"/>
  <c r="C55" i="1"/>
  <c r="G55" i="1" s="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F214" i="9" l="1"/>
  <c r="E283" i="9"/>
  <c r="B283" i="9" s="1"/>
  <c r="E280" i="9"/>
  <c r="B280" i="9" s="1"/>
  <c r="D1453" i="1"/>
  <c r="H1456" i="1"/>
  <c r="G1223" i="1"/>
  <c r="G1224" i="1"/>
  <c r="G1227" i="1"/>
  <c r="H1228" i="1"/>
  <c r="G1137" i="1"/>
  <c r="H1023" i="1"/>
  <c r="H1006" i="1"/>
  <c r="H1264" i="1"/>
  <c r="G1420" i="1"/>
  <c r="H1531" i="1"/>
  <c r="D43" i="8"/>
  <c r="D22" i="7"/>
  <c r="J1456" i="1"/>
  <c r="H1155" i="1"/>
  <c r="G1166" i="1"/>
  <c r="G1263" i="1"/>
  <c r="G1240" i="1"/>
  <c r="E245" i="5"/>
  <c r="D1222" i="1" s="1"/>
  <c r="E279" i="9"/>
  <c r="B279" i="9" s="1"/>
  <c r="H1218" i="1"/>
  <c r="H1216" i="1"/>
  <c r="D1216" i="1"/>
  <c r="G1216" i="1" s="1"/>
  <c r="G1217" i="1"/>
  <c r="F239" i="5"/>
  <c r="E290" i="9"/>
  <c r="B290" i="9" s="1"/>
  <c r="H1156" i="1"/>
  <c r="G1148" i="1"/>
  <c r="G1151" i="1"/>
  <c r="H1124" i="1"/>
  <c r="F146" i="5"/>
  <c r="E287" i="9"/>
  <c r="B287" i="9" s="1"/>
  <c r="G1064" i="1"/>
  <c r="G1048" i="1"/>
  <c r="H997" i="1"/>
  <c r="G999" i="1"/>
  <c r="F19" i="5"/>
  <c r="E7" i="5"/>
  <c r="I20" i="3" s="1"/>
  <c r="G998" i="1"/>
  <c r="G986" i="1"/>
  <c r="G988" i="1"/>
  <c r="H998" i="1"/>
  <c r="G1156" i="1"/>
  <c r="G1155" i="1"/>
  <c r="G1124" i="1"/>
  <c r="G1138" i="1"/>
  <c r="C1056" i="1"/>
  <c r="D12" i="5"/>
  <c r="G1023" i="1"/>
  <c r="G1027" i="1"/>
  <c r="G1006" i="1"/>
  <c r="G1004" i="1"/>
  <c r="G1002" i="1"/>
  <c r="G997" i="1"/>
  <c r="G1000" i="1"/>
  <c r="G1503" i="1"/>
  <c r="H1492" i="1"/>
  <c r="G1484" i="1"/>
  <c r="G1576" i="1"/>
  <c r="G1579" i="1"/>
  <c r="H1524" i="1"/>
  <c r="G1499" i="1"/>
  <c r="C1501" i="1"/>
  <c r="H1501" i="1" s="1"/>
  <c r="C1483" i="1"/>
  <c r="H1483" i="1" s="1"/>
  <c r="H1410" i="1"/>
  <c r="H1409" i="1"/>
  <c r="E114" i="6"/>
  <c r="I27" i="3" s="1"/>
  <c r="F153" i="4"/>
  <c r="D1408" i="1"/>
  <c r="G1409" i="1"/>
  <c r="G1410" i="1"/>
  <c r="E29" i="9"/>
  <c r="B29" i="9" s="1"/>
  <c r="H644" i="1"/>
  <c r="F652" i="4"/>
  <c r="H642" i="1"/>
  <c r="H645" i="1"/>
  <c r="D364" i="1"/>
  <c r="E350" i="4"/>
  <c r="D345" i="1" s="1"/>
  <c r="F369" i="4"/>
  <c r="E643" i="4"/>
  <c r="D637" i="1" s="1"/>
  <c r="H412" i="1"/>
  <c r="F210" i="4"/>
  <c r="G207" i="1"/>
  <c r="G189" i="1"/>
  <c r="F188" i="4"/>
  <c r="G187" i="1"/>
  <c r="G184" i="1"/>
  <c r="G185" i="1"/>
  <c r="G182" i="1"/>
  <c r="F220" i="9"/>
  <c r="E43" i="9"/>
  <c r="B43" i="9" s="1"/>
  <c r="H173" i="1"/>
  <c r="G169" i="1"/>
  <c r="H168" i="1"/>
  <c r="F169" i="4"/>
  <c r="H160" i="1"/>
  <c r="H164" i="1"/>
  <c r="H162" i="1"/>
  <c r="F164" i="4"/>
  <c r="E40" i="9"/>
  <c r="B40" i="9" s="1"/>
  <c r="E163" i="4"/>
  <c r="D159" i="1" s="1"/>
  <c r="H155" i="1"/>
  <c r="F217" i="9"/>
  <c r="B217" i="9" s="1"/>
  <c r="H152" i="1"/>
  <c r="H149" i="1"/>
  <c r="F139" i="4"/>
  <c r="H146" i="1"/>
  <c r="H130" i="1"/>
  <c r="F133" i="4"/>
  <c r="D130" i="1"/>
  <c r="F134" i="4"/>
  <c r="E37" i="9"/>
  <c r="B37" i="9" s="1"/>
  <c r="F216" i="9"/>
  <c r="G79" i="1"/>
  <c r="G81" i="1"/>
  <c r="D64" i="1"/>
  <c r="H64" i="1" s="1"/>
  <c r="F68" i="4"/>
  <c r="G56" i="1"/>
  <c r="G64" i="1"/>
  <c r="G65" i="1"/>
  <c r="G155" i="1"/>
  <c r="G157" i="1"/>
  <c r="G654" i="1"/>
  <c r="G649" i="1"/>
  <c r="G647" i="1"/>
  <c r="E274" i="9"/>
  <c r="B274" i="9" s="1"/>
  <c r="E22" i="9"/>
  <c r="B22" i="9" s="1"/>
  <c r="G642" i="1"/>
  <c r="G645" i="1"/>
  <c r="C386" i="1"/>
  <c r="C364" i="1"/>
  <c r="D644" i="4"/>
  <c r="C637" i="1"/>
  <c r="C411" i="1"/>
  <c r="F416" i="4"/>
  <c r="E273" i="9"/>
  <c r="B273" i="9" s="1"/>
  <c r="B220" i="9"/>
  <c r="G180" i="1"/>
  <c r="G179" i="1"/>
  <c r="B218" i="9"/>
  <c r="G177" i="1"/>
  <c r="G176" i="1"/>
  <c r="G173" i="1"/>
  <c r="G174" i="1"/>
  <c r="G172" i="1"/>
  <c r="G170" i="1"/>
  <c r="G168" i="1"/>
  <c r="G167" i="1"/>
  <c r="G166" i="1"/>
  <c r="C165" i="1"/>
  <c r="G164" i="1"/>
  <c r="G160" i="1"/>
  <c r="G154" i="1"/>
  <c r="G152" i="1"/>
  <c r="G149" i="1"/>
  <c r="G150" i="1"/>
  <c r="C129" i="1"/>
  <c r="H129" i="1" s="1"/>
  <c r="G132" i="1"/>
  <c r="G130" i="1"/>
  <c r="G131" i="1"/>
  <c r="F106" i="4"/>
  <c r="C102" i="1"/>
  <c r="C108" i="1"/>
  <c r="F112" i="4"/>
  <c r="E26" i="9"/>
  <c r="B26" i="9" s="1"/>
  <c r="H1383" i="1"/>
  <c r="G1383" i="1"/>
  <c r="G1440" i="1"/>
  <c r="G1442" i="1"/>
  <c r="G1444" i="1"/>
  <c r="I1446" i="1"/>
  <c r="I1448" i="1"/>
  <c r="I1450" i="1"/>
  <c r="I1452" i="1"/>
  <c r="H1454" i="1"/>
  <c r="G1454" i="1"/>
  <c r="I1456" i="1"/>
  <c r="I1458" i="1"/>
  <c r="I1460" i="1"/>
  <c r="H1462" i="1"/>
  <c r="G1462" i="1"/>
  <c r="I1462" i="1" s="1"/>
  <c r="H1464" i="1"/>
  <c r="G1464" i="1"/>
  <c r="H1466" i="1"/>
  <c r="G1466" i="1"/>
  <c r="I1466" i="1" s="1"/>
  <c r="H1468" i="1"/>
  <c r="G1468" i="1"/>
  <c r="H1472" i="1"/>
  <c r="G1472" i="1"/>
  <c r="I1472" i="1" s="1"/>
  <c r="H1474" i="1"/>
  <c r="G1474" i="1"/>
  <c r="H1477" i="1"/>
  <c r="G1477" i="1"/>
  <c r="I1477" i="1" s="1"/>
  <c r="H1479" i="1"/>
  <c r="G1479" i="1"/>
  <c r="H1485" i="1"/>
  <c r="G1485" i="1"/>
  <c r="G1494" i="1"/>
  <c r="H1505" i="1"/>
  <c r="G1505" i="1"/>
  <c r="H1509" i="1"/>
  <c r="G1509" i="1"/>
  <c r="H1513" i="1"/>
  <c r="G1513" i="1"/>
  <c r="H1521" i="1"/>
  <c r="G1521" i="1"/>
  <c r="H1526" i="1"/>
  <c r="G1526" i="1"/>
  <c r="E408" i="4"/>
  <c r="D403" i="1" s="1"/>
  <c r="H1497" i="1"/>
  <c r="G1497" i="1"/>
  <c r="H1530" i="1"/>
  <c r="G1530" i="1"/>
  <c r="E141" i="6"/>
  <c r="I24" i="3"/>
  <c r="H1424" i="1"/>
  <c r="H1428" i="1"/>
  <c r="H1432" i="1"/>
  <c r="H1438" i="1"/>
  <c r="G1482" i="1"/>
  <c r="H1489" i="1"/>
  <c r="G1489" i="1"/>
  <c r="G1498" i="1"/>
  <c r="G1502" i="1"/>
  <c r="H1522" i="1"/>
  <c r="G1522" i="1"/>
  <c r="H1538" i="1"/>
  <c r="G1538" i="1"/>
  <c r="H1542" i="1"/>
  <c r="G1542" i="1"/>
  <c r="H1546" i="1"/>
  <c r="G1546" i="1"/>
  <c r="H1550" i="1"/>
  <c r="G1550" i="1"/>
  <c r="H1554" i="1"/>
  <c r="G1554" i="1"/>
  <c r="H1558" i="1"/>
  <c r="G1558" i="1"/>
  <c r="H1562" i="1"/>
  <c r="G1562" i="1"/>
  <c r="H1566" i="1"/>
  <c r="G1566" i="1"/>
  <c r="H1570" i="1"/>
  <c r="G1570" i="1"/>
  <c r="H1574" i="1"/>
  <c r="G1574" i="1"/>
  <c r="H1578" i="1"/>
  <c r="G1578" i="1"/>
  <c r="F7" i="4"/>
  <c r="E6" i="4"/>
  <c r="H289" i="9"/>
  <c r="E176" i="5"/>
  <c r="H1481" i="1"/>
  <c r="G1481" i="1"/>
  <c r="H30" i="3"/>
  <c r="D5" i="7"/>
  <c r="D414" i="1"/>
  <c r="D453" i="1"/>
  <c r="D1215" i="1"/>
  <c r="D1299" i="1"/>
  <c r="H1427" i="1"/>
  <c r="H1431" i="1"/>
  <c r="H1437" i="1"/>
  <c r="G1439" i="1"/>
  <c r="I1439" i="1" s="1"/>
  <c r="J1439" i="1"/>
  <c r="H1440" i="1"/>
  <c r="G1441" i="1"/>
  <c r="I1441" i="1" s="1"/>
  <c r="J1441" i="1"/>
  <c r="H1442" i="1"/>
  <c r="G1443" i="1"/>
  <c r="I1443" i="1" s="1"/>
  <c r="J1443" i="1"/>
  <c r="H1444" i="1"/>
  <c r="H1447" i="1"/>
  <c r="G1447" i="1"/>
  <c r="H1449" i="1"/>
  <c r="G1449" i="1"/>
  <c r="I1449" i="1" s="1"/>
  <c r="H1451" i="1"/>
  <c r="G1451" i="1"/>
  <c r="C1453" i="1"/>
  <c r="H1455" i="1"/>
  <c r="G1455" i="1"/>
  <c r="I1455" i="1" s="1"/>
  <c r="H1457" i="1"/>
  <c r="G1457" i="1"/>
  <c r="I1457" i="1" s="1"/>
  <c r="H1459" i="1"/>
  <c r="G1459" i="1"/>
  <c r="I1459" i="1" s="1"/>
  <c r="H1461" i="1"/>
  <c r="G1461" i="1"/>
  <c r="I1463" i="1"/>
  <c r="I1465" i="1"/>
  <c r="I1467" i="1"/>
  <c r="I1471" i="1"/>
  <c r="I1473" i="1"/>
  <c r="I1476" i="1"/>
  <c r="I1478" i="1"/>
  <c r="G1486" i="1"/>
  <c r="H1493" i="1"/>
  <c r="G1493" i="1"/>
  <c r="G1506" i="1"/>
  <c r="G1510" i="1"/>
  <c r="G1514" i="1"/>
  <c r="H1534" i="1"/>
  <c r="G1534" i="1"/>
  <c r="D50" i="4"/>
  <c r="D82" i="4"/>
  <c r="D224" i="4"/>
  <c r="D311" i="4"/>
  <c r="D363" i="4"/>
  <c r="D580" i="4"/>
  <c r="E87" i="5"/>
  <c r="D177" i="5"/>
  <c r="F180" i="5"/>
  <c r="F207" i="5"/>
  <c r="D206" i="5"/>
  <c r="F5" i="6"/>
  <c r="F130" i="6"/>
  <c r="D129" i="6"/>
  <c r="F530" i="4"/>
  <c r="D529" i="4"/>
  <c r="D42" i="8"/>
  <c r="G1525" i="1"/>
  <c r="G1529" i="1"/>
  <c r="G1533" i="1"/>
  <c r="G1537" i="1"/>
  <c r="G1541" i="1"/>
  <c r="G1545" i="1"/>
  <c r="G1549" i="1"/>
  <c r="G1553" i="1"/>
  <c r="G1557" i="1"/>
  <c r="G1561" i="1"/>
  <c r="G1565" i="1"/>
  <c r="G1569" i="1"/>
  <c r="G1573" i="1"/>
  <c r="G1577" i="1"/>
  <c r="D44" i="4"/>
  <c r="D124" i="4"/>
  <c r="D152" i="4"/>
  <c r="D196" i="4"/>
  <c r="D299" i="4"/>
  <c r="D351" i="4"/>
  <c r="D515" i="4"/>
  <c r="E529" i="4"/>
  <c r="D567" i="4"/>
  <c r="F594" i="4"/>
  <c r="D593" i="4"/>
  <c r="F8" i="5"/>
  <c r="F70" i="5"/>
  <c r="D69" i="5"/>
  <c r="D238" i="5"/>
  <c r="E5" i="7"/>
  <c r="D163" i="4"/>
  <c r="E644" i="4"/>
  <c r="D638" i="1" s="1"/>
  <c r="D421" i="4"/>
  <c r="E593" i="4"/>
  <c r="D587" i="1" s="1"/>
  <c r="D118" i="5"/>
  <c r="D190" i="5"/>
  <c r="F36" i="6"/>
  <c r="D35" i="6"/>
  <c r="F122" i="6"/>
  <c r="D114" i="6"/>
  <c r="E60" i="9"/>
  <c r="B60" i="9" s="1"/>
  <c r="M212" i="9"/>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L212" i="9"/>
  <c r="F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68" i="9"/>
  <c r="E168" i="9" s="1"/>
  <c r="B168" i="9" s="1"/>
  <c r="G167" i="9"/>
  <c r="E167" i="9" s="1"/>
  <c r="B167" i="9" s="1"/>
  <c r="G166" i="9"/>
  <c r="E166" i="9" s="1"/>
  <c r="B166" i="9" s="1"/>
  <c r="H165" i="9"/>
  <c r="G165" i="9"/>
  <c r="E165" i="9" s="1"/>
  <c r="B165" i="9" s="1"/>
  <c r="H164"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64" i="9"/>
  <c r="E164" i="9" s="1"/>
  <c r="B164" i="9" s="1"/>
  <c r="G163" i="9"/>
  <c r="E163" i="9" s="1"/>
  <c r="B163" i="9" s="1"/>
  <c r="G162" i="9"/>
  <c r="E162" i="9" s="1"/>
  <c r="B162" i="9" s="1"/>
  <c r="G161" i="9"/>
  <c r="E161" i="9" s="1"/>
  <c r="B161" i="9" s="1"/>
  <c r="G160" i="9"/>
  <c r="E160" i="9" s="1"/>
  <c r="B160" i="9" s="1"/>
  <c r="I10" i="9"/>
  <c r="E286" i="9"/>
  <c r="B286" i="9" s="1"/>
  <c r="B214" i="9"/>
  <c r="B222" i="9"/>
  <c r="B225" i="9"/>
  <c r="B228" i="9"/>
  <c r="B236" i="9"/>
  <c r="B244" i="9"/>
  <c r="B252" i="9"/>
  <c r="B260" i="9"/>
  <c r="B268" i="9"/>
  <c r="B258" i="9"/>
  <c r="B266" i="9"/>
  <c r="B216" i="9"/>
  <c r="B246" i="9"/>
  <c r="B254" i="9"/>
  <c r="B262" i="9"/>
  <c r="B270" i="9"/>
  <c r="B281" i="9"/>
  <c r="E284" i="9"/>
  <c r="B284" i="9" s="1"/>
  <c r="G1483" i="1" l="1"/>
  <c r="I35" i="3"/>
  <c r="C1518" i="1"/>
  <c r="H1222" i="1"/>
  <c r="G1222" i="1"/>
  <c r="E237" i="5"/>
  <c r="E175" i="5" s="1"/>
  <c r="D1152" i="1" s="1"/>
  <c r="D985" i="1"/>
  <c r="G1056" i="1"/>
  <c r="H1056" i="1"/>
  <c r="F12" i="5"/>
  <c r="C990" i="1"/>
  <c r="D7" i="5"/>
  <c r="G1501" i="1"/>
  <c r="E407" i="4"/>
  <c r="D402" i="1" s="1"/>
  <c r="F643" i="4"/>
  <c r="E151" i="4"/>
  <c r="I17" i="3" s="1"/>
  <c r="G386" i="1"/>
  <c r="H386" i="1"/>
  <c r="G364" i="1"/>
  <c r="H364" i="1"/>
  <c r="H411" i="1"/>
  <c r="G411" i="1"/>
  <c r="G637" i="1"/>
  <c r="H637" i="1"/>
  <c r="F644" i="4"/>
  <c r="C638" i="1"/>
  <c r="H638" i="1" s="1"/>
  <c r="H165" i="1"/>
  <c r="G165" i="1"/>
  <c r="G129" i="1"/>
  <c r="H108" i="1"/>
  <c r="G108" i="1"/>
  <c r="G102" i="1"/>
  <c r="H102" i="1"/>
  <c r="I29" i="3"/>
  <c r="D1436" i="1"/>
  <c r="F44" i="4"/>
  <c r="C40" i="1"/>
  <c r="F580" i="4"/>
  <c r="C574" i="1"/>
  <c r="F82" i="4"/>
  <c r="C78" i="1"/>
  <c r="H453" i="1"/>
  <c r="G453" i="1"/>
  <c r="I22" i="3"/>
  <c r="D1153" i="1"/>
  <c r="I28" i="3"/>
  <c r="D1435" i="1"/>
  <c r="I1442" i="1"/>
  <c r="H20" i="3"/>
  <c r="F7" i="5"/>
  <c r="C985" i="1"/>
  <c r="F114" i="6"/>
  <c r="H27" i="3"/>
  <c r="C1408" i="1"/>
  <c r="G291" i="9"/>
  <c r="E291" i="9" s="1"/>
  <c r="B291" i="9" s="1"/>
  <c r="F190" i="5"/>
  <c r="C1167" i="1"/>
  <c r="F238" i="5"/>
  <c r="D237" i="5"/>
  <c r="C1215" i="1"/>
  <c r="E528" i="4"/>
  <c r="D523" i="1"/>
  <c r="F196" i="4"/>
  <c r="C192" i="1"/>
  <c r="K1432" i="9"/>
  <c r="G295" i="9"/>
  <c r="E295" i="9" s="1"/>
  <c r="B295" i="9" s="1"/>
  <c r="I34" i="3"/>
  <c r="C1517" i="1"/>
  <c r="D141" i="6"/>
  <c r="F363" i="4"/>
  <c r="C358" i="1"/>
  <c r="F50" i="4"/>
  <c r="C46" i="1"/>
  <c r="G1299" i="1"/>
  <c r="H1299" i="1"/>
  <c r="I1440" i="1"/>
  <c r="F421" i="4"/>
  <c r="D420" i="4"/>
  <c r="C415" i="1"/>
  <c r="D298" i="4"/>
  <c r="F299" i="4"/>
  <c r="C294" i="1"/>
  <c r="B191" i="9"/>
  <c r="F118" i="5"/>
  <c r="C1096" i="1"/>
  <c r="F163" i="4"/>
  <c r="C159" i="1"/>
  <c r="D68" i="5"/>
  <c r="F69" i="5"/>
  <c r="C1047" i="1"/>
  <c r="F593" i="4"/>
  <c r="C587" i="1"/>
  <c r="F515" i="4"/>
  <c r="C509" i="1"/>
  <c r="G20" i="9"/>
  <c r="H20" i="9"/>
  <c r="D151" i="4"/>
  <c r="F152" i="4"/>
  <c r="C148" i="1"/>
  <c r="G294" i="9"/>
  <c r="E294" i="9" s="1"/>
  <c r="F129" i="6"/>
  <c r="C1423" i="1"/>
  <c r="G289" i="9"/>
  <c r="E289" i="9" s="1"/>
  <c r="B289" i="9" s="1"/>
  <c r="D176" i="5"/>
  <c r="F177" i="5"/>
  <c r="C1154" i="1"/>
  <c r="F311" i="4"/>
  <c r="C306" i="1"/>
  <c r="H1453" i="1"/>
  <c r="G1453" i="1"/>
  <c r="G297" i="9"/>
  <c r="E297" i="9" s="1"/>
  <c r="H29" i="3"/>
  <c r="C1436" i="1"/>
  <c r="I16" i="3"/>
  <c r="E412" i="4"/>
  <c r="D2" i="1"/>
  <c r="I1479" i="1"/>
  <c r="I1474" i="1"/>
  <c r="I1468" i="1"/>
  <c r="I1464" i="1"/>
  <c r="F567" i="4"/>
  <c r="C561" i="1"/>
  <c r="F35" i="6"/>
  <c r="H25" i="3"/>
  <c r="C1329" i="1"/>
  <c r="D350" i="4"/>
  <c r="F351" i="4"/>
  <c r="C346" i="1"/>
  <c r="F124" i="4"/>
  <c r="C120" i="1"/>
  <c r="D528" i="4"/>
  <c r="F529" i="4"/>
  <c r="C523" i="1"/>
  <c r="G292" i="9"/>
  <c r="E292" i="9" s="1"/>
  <c r="B292" i="9" s="1"/>
  <c r="F206" i="5"/>
  <c r="C1183" i="1"/>
  <c r="E68" i="5"/>
  <c r="D1065" i="1"/>
  <c r="F224" i="4"/>
  <c r="C220" i="1"/>
  <c r="I1451" i="1"/>
  <c r="I1447" i="1"/>
  <c r="D6" i="4"/>
  <c r="I1444" i="1"/>
  <c r="H1518" i="1" l="1"/>
  <c r="G1518" i="1"/>
  <c r="I23" i="3"/>
  <c r="D1214" i="1"/>
  <c r="H990" i="1"/>
  <c r="G990" i="1"/>
  <c r="D6" i="5"/>
  <c r="D147" i="1"/>
  <c r="E289" i="4"/>
  <c r="E290" i="4" s="1"/>
  <c r="D286" i="1" s="1"/>
  <c r="E20" i="9"/>
  <c r="E19" i="9" s="1"/>
  <c r="G638" i="1"/>
  <c r="D408" i="4"/>
  <c r="F350" i="4"/>
  <c r="C345" i="1"/>
  <c r="G148" i="1"/>
  <c r="H148" i="1"/>
  <c r="H220" i="1"/>
  <c r="G220" i="1"/>
  <c r="G1183" i="1"/>
  <c r="H1183" i="1"/>
  <c r="H346" i="1"/>
  <c r="G346" i="1"/>
  <c r="G1154" i="1"/>
  <c r="H1154" i="1"/>
  <c r="G1423" i="1"/>
  <c r="H1423" i="1"/>
  <c r="H509" i="1"/>
  <c r="G509" i="1"/>
  <c r="G1047" i="1"/>
  <c r="H1047" i="1"/>
  <c r="H415" i="1"/>
  <c r="G415" i="1"/>
  <c r="G358" i="1"/>
  <c r="H358" i="1"/>
  <c r="F237" i="5"/>
  <c r="H23" i="3"/>
  <c r="C1214" i="1"/>
  <c r="G1167" i="1"/>
  <c r="H1167" i="1"/>
  <c r="G574" i="1"/>
  <c r="H574" i="1"/>
  <c r="H120" i="1"/>
  <c r="G120" i="1"/>
  <c r="E6" i="5"/>
  <c r="I21" i="3"/>
  <c r="D1046" i="1"/>
  <c r="D412" i="4"/>
  <c r="F6" i="4"/>
  <c r="H16" i="3"/>
  <c r="C2" i="1"/>
  <c r="D636" i="4"/>
  <c r="F528" i="4"/>
  <c r="C522" i="1"/>
  <c r="G1436" i="1"/>
  <c r="H1436" i="1"/>
  <c r="H17" i="3"/>
  <c r="D289" i="4"/>
  <c r="F151" i="4"/>
  <c r="C147" i="1"/>
  <c r="G1096" i="1"/>
  <c r="H1096" i="1"/>
  <c r="G294" i="1"/>
  <c r="H294" i="1"/>
  <c r="D635" i="4"/>
  <c r="F420" i="4"/>
  <c r="C414" i="1"/>
  <c r="H561" i="1"/>
  <c r="G561" i="1"/>
  <c r="E639" i="4"/>
  <c r="D407" i="1"/>
  <c r="H306" i="1"/>
  <c r="G306" i="1"/>
  <c r="F176" i="5"/>
  <c r="H22" i="3"/>
  <c r="D175" i="5"/>
  <c r="C1153" i="1"/>
  <c r="E293" i="9"/>
  <c r="B294" i="9"/>
  <c r="H587" i="1"/>
  <c r="G587" i="1"/>
  <c r="H21" i="3"/>
  <c r="F68" i="5"/>
  <c r="C1046" i="1"/>
  <c r="G46" i="1"/>
  <c r="H46" i="1"/>
  <c r="H28" i="3"/>
  <c r="F141" i="6"/>
  <c r="C1435" i="1"/>
  <c r="E636" i="4"/>
  <c r="D630" i="1" s="1"/>
  <c r="D522" i="1"/>
  <c r="E635" i="4"/>
  <c r="D629" i="1" s="1"/>
  <c r="H985" i="1"/>
  <c r="G985" i="1"/>
  <c r="G78" i="1"/>
  <c r="H78" i="1"/>
  <c r="H40" i="1"/>
  <c r="G40" i="1"/>
  <c r="G299" i="9"/>
  <c r="E299" i="9" s="1"/>
  <c r="G1065" i="1"/>
  <c r="H1065" i="1"/>
  <c r="G523" i="1"/>
  <c r="H523" i="1"/>
  <c r="H1329" i="1"/>
  <c r="G1329" i="1"/>
  <c r="B297" i="9"/>
  <c r="E296" i="9"/>
  <c r="I10" i="3" s="1"/>
  <c r="G159" i="1"/>
  <c r="H159" i="1"/>
  <c r="D407" i="4"/>
  <c r="F298" i="4"/>
  <c r="C293" i="1"/>
  <c r="H1517" i="1"/>
  <c r="G1517" i="1"/>
  <c r="H11" i="3"/>
  <c r="H192" i="1"/>
  <c r="G192" i="1"/>
  <c r="H1215" i="1"/>
  <c r="G1215" i="1"/>
  <c r="G1408" i="1"/>
  <c r="H1408" i="1"/>
  <c r="F6" i="5" l="1"/>
  <c r="C984" i="1"/>
  <c r="D285" i="1"/>
  <c r="E413" i="4"/>
  <c r="E640" i="4" s="1"/>
  <c r="E291" i="4"/>
  <c r="D287" i="1" s="1"/>
  <c r="B20" i="9"/>
  <c r="G293" i="1"/>
  <c r="H293" i="1"/>
  <c r="G1435" i="1"/>
  <c r="H1435" i="1"/>
  <c r="H1153" i="1"/>
  <c r="G1153" i="1"/>
  <c r="D633" i="1"/>
  <c r="D291" i="4"/>
  <c r="F289" i="4"/>
  <c r="D413" i="4"/>
  <c r="D414" i="4" s="1"/>
  <c r="C285" i="1"/>
  <c r="G522" i="1"/>
  <c r="H522" i="1"/>
  <c r="D290" i="4"/>
  <c r="H345" i="1"/>
  <c r="G345" i="1"/>
  <c r="N3" i="9"/>
  <c r="I11" i="3"/>
  <c r="G1046" i="1"/>
  <c r="H1046" i="1"/>
  <c r="F175" i="5"/>
  <c r="C1152" i="1"/>
  <c r="F635" i="4"/>
  <c r="C629" i="1"/>
  <c r="G1214" i="1"/>
  <c r="H1214" i="1"/>
  <c r="E298" i="9"/>
  <c r="B299" i="9"/>
  <c r="H147" i="1"/>
  <c r="G147" i="1"/>
  <c r="F636" i="4"/>
  <c r="C630" i="1"/>
  <c r="H276" i="9"/>
  <c r="D984" i="1"/>
  <c r="H8" i="3" s="1"/>
  <c r="F408" i="4"/>
  <c r="C403" i="1"/>
  <c r="G276" i="9"/>
  <c r="F407" i="4"/>
  <c r="C402" i="1"/>
  <c r="H414" i="1"/>
  <c r="G414" i="1"/>
  <c r="H2" i="1"/>
  <c r="G2" i="1"/>
  <c r="D639" i="4"/>
  <c r="F412" i="4"/>
  <c r="C407" i="1"/>
  <c r="H9" i="3"/>
  <c r="G282" i="9"/>
  <c r="E282" i="9" s="1"/>
  <c r="B282" i="9" s="1"/>
  <c r="E276" i="9" l="1"/>
  <c r="B276" i="9" s="1"/>
  <c r="E414" i="4"/>
  <c r="D409" i="1" s="1"/>
  <c r="D408" i="1"/>
  <c r="E415" i="4"/>
  <c r="D410" i="1" s="1"/>
  <c r="M3" i="9"/>
  <c r="K3" i="9"/>
  <c r="I9" i="3"/>
  <c r="G407" i="1"/>
  <c r="H407" i="1"/>
  <c r="E642" i="4"/>
  <c r="D634" i="1"/>
  <c r="H403" i="1"/>
  <c r="G403" i="1"/>
  <c r="H630" i="1"/>
  <c r="G630" i="1"/>
  <c r="H629" i="1"/>
  <c r="G629" i="1"/>
  <c r="G984" i="1"/>
  <c r="H285" i="1"/>
  <c r="G285" i="1"/>
  <c r="G1152" i="1"/>
  <c r="H1152" i="1"/>
  <c r="H402" i="1"/>
  <c r="G402" i="1"/>
  <c r="H984" i="1"/>
  <c r="F290" i="4"/>
  <c r="C286" i="1"/>
  <c r="D640" i="4"/>
  <c r="D641" i="4" s="1"/>
  <c r="D415" i="4"/>
  <c r="F413" i="4"/>
  <c r="C408" i="1"/>
  <c r="E641" i="4"/>
  <c r="F414" i="4"/>
  <c r="C409" i="1"/>
  <c r="F639" i="4"/>
  <c r="C633" i="1"/>
  <c r="E275" i="9"/>
  <c r="I8" i="3" s="1"/>
  <c r="F291" i="4"/>
  <c r="C287" i="1"/>
  <c r="H408" i="1" l="1"/>
  <c r="G408" i="1"/>
  <c r="G286" i="1"/>
  <c r="H286" i="1"/>
  <c r="H409" i="1"/>
  <c r="G409" i="1"/>
  <c r="E646" i="4"/>
  <c r="D636" i="1"/>
  <c r="F415" i="4"/>
  <c r="C410" i="1"/>
  <c r="H287" i="1"/>
  <c r="G287" i="1"/>
  <c r="H633" i="1"/>
  <c r="G633" i="1"/>
  <c r="F641" i="4"/>
  <c r="C635" i="1"/>
  <c r="E645" i="4"/>
  <c r="D635" i="1"/>
  <c r="D642" i="4"/>
  <c r="F640" i="4"/>
  <c r="C634" i="1"/>
  <c r="D646" i="4" l="1"/>
  <c r="F642" i="4"/>
  <c r="C636" i="1"/>
  <c r="I19" i="3"/>
  <c r="D640" i="1"/>
  <c r="D645" i="4"/>
  <c r="G634" i="1"/>
  <c r="H634" i="1"/>
  <c r="I18" i="3"/>
  <c r="D639" i="1"/>
  <c r="H410" i="1"/>
  <c r="G410" i="1"/>
  <c r="H635" i="1"/>
  <c r="G635" i="1"/>
  <c r="G636" i="1" l="1"/>
  <c r="H636" i="1"/>
  <c r="H7" i="3"/>
  <c r="F645" i="4"/>
  <c r="H18" i="3"/>
  <c r="C639" i="1"/>
  <c r="H19" i="3"/>
  <c r="F646" i="4"/>
  <c r="C640" i="1"/>
  <c r="J3" i="9" l="1"/>
  <c r="I7" i="3"/>
  <c r="G639" i="1"/>
  <c r="H639" i="1"/>
  <c r="H640" i="1"/>
  <c r="G640" i="1"/>
  <c r="M272" i="9" l="1"/>
  <c r="L272" i="9"/>
  <c r="H18" i="9"/>
  <c r="G18" i="9"/>
  <c r="I13" i="9"/>
  <c r="J7" i="9"/>
  <c r="I12" i="9"/>
  <c r="I5" i="9"/>
  <c r="K11" i="9"/>
  <c r="J17" i="9"/>
  <c r="J9" i="9"/>
  <c r="H15" i="9"/>
  <c r="K5" i="9"/>
  <c r="J10" i="9"/>
  <c r="M16" i="9"/>
  <c r="H16" i="9"/>
  <c r="I8" i="9"/>
  <c r="M15" i="9"/>
  <c r="K7" i="9"/>
  <c r="J12" i="9"/>
  <c r="J5" i="9"/>
  <c r="L16" i="9"/>
  <c r="J6" i="9"/>
  <c r="I11" i="9"/>
  <c r="I7" i="9"/>
  <c r="H17" i="9"/>
  <c r="I9" i="9"/>
  <c r="J13" i="9"/>
  <c r="K9" i="9"/>
  <c r="L15" i="9"/>
  <c r="F15" i="9" s="1"/>
  <c r="K10" i="9"/>
  <c r="G16" i="9"/>
  <c r="E16" i="9" s="1"/>
  <c r="J8" i="9"/>
  <c r="G15" i="9"/>
  <c r="I6" i="9"/>
  <c r="K12" i="9"/>
  <c r="G17" i="9"/>
  <c r="K13" i="9"/>
  <c r="J11" i="9"/>
  <c r="K6" i="9"/>
  <c r="I17" i="9"/>
  <c r="K8" i="9"/>
  <c r="E15" i="9" l="1"/>
  <c r="B15" i="9" s="1"/>
  <c r="E7" i="9"/>
  <c r="B7" i="9" s="1"/>
  <c r="E18" i="9"/>
  <c r="B18" i="9" s="1"/>
  <c r="F16" i="9"/>
  <c r="F14" i="9" s="1"/>
  <c r="E10" i="9"/>
  <c r="B10" i="9" s="1"/>
  <c r="F272" i="9"/>
  <c r="B272" i="9" s="1"/>
  <c r="E17" i="9"/>
  <c r="B17" i="9" s="1"/>
  <c r="E11" i="9"/>
  <c r="B11" i="9" s="1"/>
  <c r="E5" i="9"/>
  <c r="E6" i="9"/>
  <c r="B6" i="9" s="1"/>
  <c r="E9" i="9"/>
  <c r="B9" i="9" s="1"/>
  <c r="E12" i="9"/>
  <c r="B12" i="9" s="1"/>
  <c r="F19" i="9"/>
  <c r="E8" i="9"/>
  <c r="B8" i="9" s="1"/>
  <c r="E13" i="9"/>
  <c r="B13" i="9" s="1"/>
  <c r="B16" i="9" l="1"/>
  <c r="F3" i="9"/>
  <c r="E14" i="9"/>
  <c r="B5" i="9"/>
  <c r="E4"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<sst xmlns="http://schemas.openxmlformats.org/spreadsheetml/2006/main" count="4313" uniqueCount="3394">
  <si>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</si>
  <si>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</si>
  <si>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</si>
  <si>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</si>
  <si>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</si>
  <si>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</si>
  <si>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</si>
  <si>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</si>
  <si>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</si>
  <si>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</si>
  <si>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</si>
  <si>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</si>
  <si>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</si>
  <si>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</si>
  <si>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</si>
  <si>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</si>
  <si>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</si>
  <si>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</si>
  <si>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</si>
  <si>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</si>
  <si>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</si>
  <si>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</si>
  <si>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</si>
  <si>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</si>
  <si>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</si>
  <si>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</si>
  <si>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</si>
  <si>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</si>
  <si>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</si>
  <si>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</si>
  <si>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</si>
  <si>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DJEČJI VRTIĆ ŠKRINJICA</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</si>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</sst>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2758956</v>
      </c>
      <c r="D2" s="6">
        <f>'PR-RAS'!E6</f>
        <v>3212156.66</v>
      </c>
      <c r="E2" s="6">
        <v>0</v>
      </c>
      <c r="F2" s="6">
        <v>0</v>
      </c>
      <c r="G2" s="7">
        <f t="shared" ref="G2:G264" si="0">(B2/1000)*(C2*1+D2*2)</f>
        <v>9183.2693200000012</v>
      </c>
      <c r="H2" s="7">
        <f t="shared" ref="H2:H264" si="1">ABS(C2-ROUND(C2,0))+ABS(D2-ROUND(D2,0))</f>
        <v>0.33999999985098839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4960</v>
      </c>
      <c r="D46" s="1">
        <f>'PR-RAS'!E50</f>
        <v>6900</v>
      </c>
      <c r="E46" s="1">
        <v>0</v>
      </c>
      <c r="F46" s="1">
        <v>0</v>
      </c>
      <c r="G46" s="2">
        <f t="shared" si="0"/>
        <v>844.19999999999993</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4960</v>
      </c>
      <c r="D64" s="1">
        <f>'PR-RAS'!E68</f>
        <v>6900</v>
      </c>
      <c r="E64" s="1">
        <v>0</v>
      </c>
      <c r="F64" s="1">
        <v>0</v>
      </c>
      <c r="G64" s="2">
        <f t="shared" si="0"/>
        <v>1181.8800000000001</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4960</v>
      </c>
      <c r="D65" s="1">
        <f>'PR-RAS'!E69</f>
        <v>6900</v>
      </c>
      <c r="E65" s="1">
        <v>0</v>
      </c>
      <c r="F65" s="1">
        <v>0</v>
      </c>
      <c r="G65" s="2">
        <f t="shared" si="0"/>
        <v>1200.6400000000001</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v>
      </c>
      <c r="D78" s="1">
        <f>'PR-RAS'!E82</f>
        <v>0.21</v>
      </c>
      <c r="E78" s="1">
        <v>0</v>
      </c>
      <c r="F78" s="1">
        <v>0</v>
      </c>
      <c r="G78" s="2">
        <f t="shared" si="0"/>
        <v>0.95633999999999997</v>
      </c>
      <c r="H78" s="2">
        <f t="shared" si="1"/>
        <v>0.21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v>
      </c>
      <c r="D79" s="1">
        <f>'PR-RAS'!E83</f>
        <v>0.21</v>
      </c>
      <c r="E79" s="1">
        <v>0</v>
      </c>
      <c r="F79" s="1">
        <v>0</v>
      </c>
      <c r="G79" s="2">
        <f t="shared" si="0"/>
        <v>0.96875999999999995</v>
      </c>
      <c r="H79" s="2">
        <f t="shared" si="1"/>
        <v>0.21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v>
      </c>
      <c r="D81" s="1">
        <f>'PR-RAS'!E85</f>
        <v>0.21</v>
      </c>
      <c r="E81" s="1">
        <v>0</v>
      </c>
      <c r="F81" s="1">
        <v>0</v>
      </c>
      <c r="G81" s="2">
        <f t="shared" si="0"/>
        <v>0.99360000000000004</v>
      </c>
      <c r="H81" s="2">
        <f t="shared" si="1"/>
        <v>0.21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976523</v>
      </c>
      <c r="D102" s="1">
        <f>'PR-RAS'!E106</f>
        <v>1202685.57</v>
      </c>
      <c r="E102" s="1">
        <v>0</v>
      </c>
      <c r="F102" s="1">
        <v>0</v>
      </c>
      <c r="G102" s="2">
        <f t="shared" si="0"/>
        <v>341571.30814000004</v>
      </c>
      <c r="H102" s="2">
        <f t="shared" si="1"/>
        <v>0.42999999993480742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976523</v>
      </c>
      <c r="D108" s="1">
        <f>'PR-RAS'!E112</f>
        <v>1202685.57</v>
      </c>
      <c r="E108" s="1">
        <v>0</v>
      </c>
      <c r="F108" s="1">
        <v>0</v>
      </c>
      <c r="G108" s="2">
        <f t="shared" si="0"/>
        <v>361862.67298000003</v>
      </c>
      <c r="H108" s="2">
        <f t="shared" si="1"/>
        <v>0.42999999993480742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976523</v>
      </c>
      <c r="D113" s="1">
        <f>'PR-RAS'!E117</f>
        <v>1202685.57</v>
      </c>
      <c r="E113" s="1">
        <v>0</v>
      </c>
      <c r="F113" s="1">
        <v>0</v>
      </c>
      <c r="G113" s="2">
        <f t="shared" si="0"/>
        <v>378772.14368000004</v>
      </c>
      <c r="H113" s="2">
        <f t="shared" si="1"/>
        <v>0.42999999993480742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1775837</v>
      </c>
      <c r="D129" s="1">
        <f>'PR-RAS'!E133</f>
        <v>1991363.88</v>
      </c>
      <c r="E129" s="1">
        <v>0</v>
      </c>
      <c r="F129" s="1">
        <v>0</v>
      </c>
      <c r="G129" s="2">
        <f t="shared" si="0"/>
        <v>737096.28928000003</v>
      </c>
      <c r="H129" s="2">
        <f t="shared" si="1"/>
        <v>0.12000000011175871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1775837</v>
      </c>
      <c r="D130" s="1">
        <f>'PR-RAS'!E134</f>
        <v>1991363.88</v>
      </c>
      <c r="E130" s="1">
        <v>0</v>
      </c>
      <c r="F130" s="1">
        <v>0</v>
      </c>
      <c r="G130" s="2">
        <f t="shared" si="0"/>
        <v>742854.85404000001</v>
      </c>
      <c r="H130" s="2">
        <f t="shared" si="1"/>
        <v>0.12000000011175871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1700530</v>
      </c>
      <c r="D131" s="1">
        <f>'PR-RAS'!E135</f>
        <v>1991363.88</v>
      </c>
      <c r="E131" s="1">
        <v>0</v>
      </c>
      <c r="F131" s="1">
        <v>0</v>
      </c>
      <c r="G131" s="2">
        <f t="shared" si="0"/>
        <v>738823.50879999995</v>
      </c>
      <c r="H131" s="2">
        <f t="shared" si="1"/>
        <v>0.12000000011175871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75307</v>
      </c>
      <c r="D132" s="1">
        <f>'PR-RAS'!E136</f>
        <v>0</v>
      </c>
      <c r="E132" s="1">
        <v>0</v>
      </c>
      <c r="F132" s="1">
        <v>0</v>
      </c>
      <c r="G132" s="2">
        <f t="shared" si="0"/>
        <v>9865.2170000000006</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1624</v>
      </c>
      <c r="D135" s="1">
        <f>'PR-RAS'!E139</f>
        <v>11207</v>
      </c>
      <c r="E135" s="1">
        <v>0</v>
      </c>
      <c r="F135" s="1">
        <v>0</v>
      </c>
      <c r="G135" s="2">
        <f t="shared" si="0"/>
        <v>3221.0920000000001</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1624</v>
      </c>
      <c r="D146" s="1">
        <f>'PR-RAS'!E150</f>
        <v>11207</v>
      </c>
      <c r="E146" s="1">
        <v>0</v>
      </c>
      <c r="F146" s="1">
        <v>0</v>
      </c>
      <c r="G146" s="2">
        <f t="shared" si="0"/>
        <v>3485.5099999999998</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2713307</v>
      </c>
      <c r="D147" s="1">
        <f>'PR-RAS'!E151</f>
        <v>3290902.9200000004</v>
      </c>
      <c r="E147" s="1">
        <v>0</v>
      </c>
      <c r="F147" s="1">
        <v>0</v>
      </c>
      <c r="G147" s="2">
        <f t="shared" si="0"/>
        <v>1357086.4746399999</v>
      </c>
      <c r="H147" s="2">
        <f t="shared" si="1"/>
        <v>7.9999999608844519E-2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2093598</v>
      </c>
      <c r="D148" s="1">
        <f>'PR-RAS'!E152</f>
        <v>2481508.3300000005</v>
      </c>
      <c r="E148" s="1">
        <v>0</v>
      </c>
      <c r="F148" s="1">
        <v>0</v>
      </c>
      <c r="G148" s="2">
        <f t="shared" si="0"/>
        <v>1037322.3550200001</v>
      </c>
      <c r="H148" s="2">
        <f t="shared" si="1"/>
        <v>0.33000000054016709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1793467</v>
      </c>
      <c r="D149" s="1">
        <f>'PR-RAS'!E153</f>
        <v>2095559.4000000001</v>
      </c>
      <c r="E149" s="1">
        <v>0</v>
      </c>
      <c r="F149" s="1">
        <v>0</v>
      </c>
      <c r="G149" s="2">
        <f t="shared" si="0"/>
        <v>885718.69840000011</v>
      </c>
      <c r="H149" s="2">
        <f t="shared" si="1"/>
        <v>0.40000000013969839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1791468</v>
      </c>
      <c r="D150" s="1">
        <f>'PR-RAS'!E154</f>
        <v>2089567.56</v>
      </c>
      <c r="E150" s="1">
        <v>0</v>
      </c>
      <c r="F150" s="1">
        <v>0</v>
      </c>
      <c r="G150" s="2">
        <f t="shared" si="0"/>
        <v>889619.86488000001</v>
      </c>
      <c r="H150" s="2">
        <f t="shared" si="1"/>
        <v>0.43999999994412065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1999</v>
      </c>
      <c r="D152" s="1">
        <f>'PR-RAS'!E156</f>
        <v>5991.84</v>
      </c>
      <c r="E152" s="1">
        <v>0</v>
      </c>
      <c r="F152" s="1">
        <v>0</v>
      </c>
      <c r="G152" s="2">
        <f t="shared" si="0"/>
        <v>2111.3846800000001</v>
      </c>
      <c r="H152" s="2">
        <f t="shared" si="1"/>
        <v>0.15999999999985448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43982</v>
      </c>
      <c r="D154" s="1">
        <f>'PR-RAS'!E158</f>
        <v>83625</v>
      </c>
      <c r="E154" s="1">
        <v>0</v>
      </c>
      <c r="F154" s="1">
        <v>0</v>
      </c>
      <c r="G154" s="2">
        <f t="shared" si="0"/>
        <v>32318.495999999999</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256149</v>
      </c>
      <c r="D155" s="1">
        <f>'PR-RAS'!E159</f>
        <v>302323.93</v>
      </c>
      <c r="E155" s="1">
        <v>0</v>
      </c>
      <c r="F155" s="1">
        <v>0</v>
      </c>
      <c r="G155" s="2">
        <f t="shared" si="0"/>
        <v>132562.71643999999</v>
      </c>
      <c r="H155" s="2">
        <f t="shared" si="1"/>
        <v>7.0000000006984919E-2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256149</v>
      </c>
      <c r="D157" s="1">
        <f>'PR-RAS'!E161</f>
        <v>302323.93</v>
      </c>
      <c r="E157" s="1">
        <v>0</v>
      </c>
      <c r="F157" s="1">
        <v>0</v>
      </c>
      <c r="G157" s="2">
        <f t="shared" si="0"/>
        <v>134284.31015999999</v>
      </c>
      <c r="H157" s="2">
        <f t="shared" si="1"/>
        <v>7.0000000006984919E-2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614982</v>
      </c>
      <c r="D159" s="1">
        <f>'PR-RAS'!E163</f>
        <v>802445.69000000006</v>
      </c>
      <c r="E159" s="1">
        <v>0</v>
      </c>
      <c r="F159" s="1">
        <v>0</v>
      </c>
      <c r="G159" s="2">
        <f t="shared" si="0"/>
        <v>350739.99403999996</v>
      </c>
      <c r="H159" s="2">
        <f t="shared" si="1"/>
        <v>0.30999999993946403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116269</v>
      </c>
      <c r="D160" s="1">
        <f>'PR-RAS'!E164</f>
        <v>153290</v>
      </c>
      <c r="E160" s="1">
        <v>0</v>
      </c>
      <c r="F160" s="1">
        <v>0</v>
      </c>
      <c r="G160" s="2">
        <f t="shared" si="0"/>
        <v>67232.990999999995</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1096</v>
      </c>
      <c r="D161" s="1">
        <f>'PR-RAS'!E165</f>
        <v>1000</v>
      </c>
      <c r="E161" s="1">
        <v>0</v>
      </c>
      <c r="F161" s="1">
        <v>0</v>
      </c>
      <c r="G161" s="2">
        <f t="shared" si="0"/>
        <v>495.36</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109309</v>
      </c>
      <c r="D162" s="1">
        <f>'PR-RAS'!E166</f>
        <v>144525</v>
      </c>
      <c r="E162" s="1">
        <v>0</v>
      </c>
      <c r="F162" s="1">
        <v>0</v>
      </c>
      <c r="G162" s="2">
        <f t="shared" si="0"/>
        <v>64135.798999999999</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5530</v>
      </c>
      <c r="D163" s="1">
        <f>'PR-RAS'!E167</f>
        <v>7023</v>
      </c>
      <c r="E163" s="1">
        <v>0</v>
      </c>
      <c r="F163" s="1">
        <v>0</v>
      </c>
      <c r="G163" s="2">
        <f t="shared" si="0"/>
        <v>3171.3119999999999</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334</v>
      </c>
      <c r="D164" s="1">
        <f>'PR-RAS'!E168</f>
        <v>742</v>
      </c>
      <c r="E164" s="1">
        <v>0</v>
      </c>
      <c r="F164" s="1">
        <v>0</v>
      </c>
      <c r="G164" s="2">
        <f t="shared" si="0"/>
        <v>296.334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314182</v>
      </c>
      <c r="D165" s="1">
        <f>'PR-RAS'!E169</f>
        <v>508757.22000000003</v>
      </c>
      <c r="E165" s="1">
        <v>0</v>
      </c>
      <c r="F165" s="1">
        <v>0</v>
      </c>
      <c r="G165" s="2">
        <f t="shared" si="0"/>
        <v>218398.21616000001</v>
      </c>
      <c r="H165" s="2">
        <f t="shared" si="1"/>
        <v>0.22000000003026798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52491</v>
      </c>
      <c r="D166" s="1">
        <f>'PR-RAS'!E170</f>
        <v>42298</v>
      </c>
      <c r="E166" s="1">
        <v>0</v>
      </c>
      <c r="F166" s="1">
        <v>0</v>
      </c>
      <c r="G166" s="2">
        <f t="shared" si="0"/>
        <v>22619.355</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120840</v>
      </c>
      <c r="D167" s="1">
        <f>'PR-RAS'!E171</f>
        <v>182442.27</v>
      </c>
      <c r="E167" s="1">
        <v>0</v>
      </c>
      <c r="F167" s="1">
        <v>0</v>
      </c>
      <c r="G167" s="2">
        <f t="shared" si="0"/>
        <v>80630.273639999999</v>
      </c>
      <c r="H167" s="2">
        <f t="shared" si="1"/>
        <v>0.26999999998952262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129952</v>
      </c>
      <c r="D168" s="1">
        <f>'PR-RAS'!E172</f>
        <v>277874.5</v>
      </c>
      <c r="E168" s="1">
        <v>0</v>
      </c>
      <c r="F168" s="1">
        <v>0</v>
      </c>
      <c r="G168" s="2">
        <f t="shared" si="0"/>
        <v>114512.06700000001</v>
      </c>
      <c r="H168" s="2">
        <f t="shared" si="1"/>
        <v>0.5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1540.17</v>
      </c>
      <c r="E169" s="1">
        <v>0</v>
      </c>
      <c r="F169" s="1">
        <v>0</v>
      </c>
      <c r="G169" s="2">
        <f t="shared" si="0"/>
        <v>517.49712000000011</v>
      </c>
      <c r="H169" s="2">
        <f t="shared" si="1"/>
        <v>0.17000000000007276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4632</v>
      </c>
      <c r="D170" s="1">
        <f>'PR-RAS'!E174</f>
        <v>717.9</v>
      </c>
      <c r="E170" s="1">
        <v>0</v>
      </c>
      <c r="F170" s="1">
        <v>0</v>
      </c>
      <c r="G170" s="2">
        <f t="shared" si="0"/>
        <v>1025.4582</v>
      </c>
      <c r="H170" s="2">
        <f t="shared" si="1"/>
        <v>0.10000000000002274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6267</v>
      </c>
      <c r="D172" s="1">
        <f>'PR-RAS'!E176</f>
        <v>3884.38</v>
      </c>
      <c r="E172" s="1">
        <v>0</v>
      </c>
      <c r="F172" s="1">
        <v>0</v>
      </c>
      <c r="G172" s="2">
        <f t="shared" si="0"/>
        <v>2400.1149600000003</v>
      </c>
      <c r="H172" s="2">
        <f t="shared" si="1"/>
        <v>0.38000000000010914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167380</v>
      </c>
      <c r="D173" s="1">
        <f>'PR-RAS'!E177</f>
        <v>93090.680000000008</v>
      </c>
      <c r="E173" s="1">
        <v>0</v>
      </c>
      <c r="F173" s="1">
        <v>0</v>
      </c>
      <c r="G173" s="2">
        <f t="shared" si="0"/>
        <v>60812.553919999991</v>
      </c>
      <c r="H173" s="2">
        <f t="shared" si="1"/>
        <v>0.319999999992433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5289</v>
      </c>
      <c r="D174" s="1">
        <f>'PR-RAS'!E178</f>
        <v>10077.870000000001</v>
      </c>
      <c r="E174" s="1">
        <v>0</v>
      </c>
      <c r="F174" s="1">
        <v>0</v>
      </c>
      <c r="G174" s="2">
        <f t="shared" si="0"/>
        <v>4401.94002</v>
      </c>
      <c r="H174" s="2">
        <f t="shared" si="1"/>
        <v>0.12999999999919964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110187</v>
      </c>
      <c r="D175" s="1">
        <f>'PR-RAS'!E179</f>
        <v>35172.480000000003</v>
      </c>
      <c r="E175" s="1">
        <v>0</v>
      </c>
      <c r="F175" s="1">
        <v>0</v>
      </c>
      <c r="G175" s="2">
        <f t="shared" si="0"/>
        <v>31412.561040000001</v>
      </c>
      <c r="H175" s="2">
        <f t="shared" si="1"/>
        <v>0.48000000000320142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2428</v>
      </c>
      <c r="D176" s="1">
        <f>'PR-RAS'!E180</f>
        <v>2525</v>
      </c>
      <c r="E176" s="1">
        <v>0</v>
      </c>
      <c r="F176" s="1">
        <v>0</v>
      </c>
      <c r="G176" s="2">
        <f t="shared" si="0"/>
        <v>1308.6499999999999</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10143</v>
      </c>
      <c r="D177" s="1">
        <f>'PR-RAS'!E181</f>
        <v>14976.22</v>
      </c>
      <c r="E177" s="1">
        <v>0</v>
      </c>
      <c r="F177" s="1">
        <v>0</v>
      </c>
      <c r="G177" s="2">
        <f t="shared" si="0"/>
        <v>7056.7974400000003</v>
      </c>
      <c r="H177" s="2">
        <f t="shared" si="1"/>
        <v>0.21999999999934516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19076</v>
      </c>
      <c r="D179" s="1">
        <f>'PR-RAS'!E183</f>
        <v>9699.7000000000007</v>
      </c>
      <c r="E179" s="1">
        <v>0</v>
      </c>
      <c r="F179" s="1">
        <v>0</v>
      </c>
      <c r="G179" s="2">
        <f t="shared" si="0"/>
        <v>6848.6211999999996</v>
      </c>
      <c r="H179" s="2">
        <f t="shared" si="1"/>
        <v>0.2999999999992724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15423</v>
      </c>
      <c r="D180" s="1">
        <f>'PR-RAS'!E184</f>
        <v>1212.5</v>
      </c>
      <c r="E180" s="1">
        <v>0</v>
      </c>
      <c r="F180" s="1">
        <v>0</v>
      </c>
      <c r="G180" s="2">
        <f t="shared" si="0"/>
        <v>3194.7919999999999</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1874</v>
      </c>
      <c r="D181" s="1">
        <f>'PR-RAS'!E185</f>
        <v>8294.41</v>
      </c>
      <c r="E181" s="1">
        <v>0</v>
      </c>
      <c r="F181" s="1">
        <v>0</v>
      </c>
      <c r="G181" s="2">
        <f t="shared" si="0"/>
        <v>3323.3075999999996</v>
      </c>
      <c r="H181" s="2">
        <f t="shared" si="1"/>
        <v>0.40999999999985448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2960</v>
      </c>
      <c r="D182" s="1">
        <f>'PR-RAS'!E186</f>
        <v>11132.5</v>
      </c>
      <c r="E182" s="1">
        <v>0</v>
      </c>
      <c r="F182" s="1">
        <v>0</v>
      </c>
      <c r="G182" s="2">
        <f t="shared" si="0"/>
        <v>4565.7249999999995</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17151</v>
      </c>
      <c r="D184" s="1">
        <f>'PR-RAS'!E188</f>
        <v>47307.79</v>
      </c>
      <c r="E184" s="1">
        <v>0</v>
      </c>
      <c r="F184" s="1">
        <v>0</v>
      </c>
      <c r="G184" s="2">
        <f t="shared" si="0"/>
        <v>20453.28414</v>
      </c>
      <c r="H184" s="2">
        <f t="shared" si="1"/>
        <v>0.20999999999912689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11549.79</v>
      </c>
      <c r="E185" s="1">
        <v>0</v>
      </c>
      <c r="F185" s="1">
        <v>0</v>
      </c>
      <c r="G185" s="2">
        <f t="shared" si="0"/>
        <v>4250.3227200000001</v>
      </c>
      <c r="H185" s="2">
        <f t="shared" si="1"/>
        <v>0.20999999999912689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295.05</v>
      </c>
      <c r="E187" s="1">
        <v>0</v>
      </c>
      <c r="F187" s="1">
        <v>0</v>
      </c>
      <c r="G187" s="2">
        <f t="shared" si="0"/>
        <v>109.7586</v>
      </c>
      <c r="H187" s="2">
        <f t="shared" si="1"/>
        <v>5.0000000000011369E-2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7657.59</v>
      </c>
      <c r="E189" s="1">
        <v>0</v>
      </c>
      <c r="F189" s="1">
        <v>0</v>
      </c>
      <c r="G189" s="2">
        <f t="shared" si="0"/>
        <v>2879.2538399999999</v>
      </c>
      <c r="H189" s="2">
        <f t="shared" si="1"/>
        <v>0.40999999999985448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17151</v>
      </c>
      <c r="D191" s="1">
        <f>'PR-RAS'!E195</f>
        <v>27805.360000000001</v>
      </c>
      <c r="E191" s="1">
        <v>0</v>
      </c>
      <c r="F191" s="1">
        <v>0</v>
      </c>
      <c r="G191" s="2">
        <f t="shared" si="0"/>
        <v>13824.7268</v>
      </c>
      <c r="H191" s="2">
        <f t="shared" si="1"/>
        <v>0.36000000000058208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4727</v>
      </c>
      <c r="D192" s="1">
        <f>'PR-RAS'!E196</f>
        <v>6948.9</v>
      </c>
      <c r="E192" s="1">
        <v>0</v>
      </c>
      <c r="F192" s="1">
        <v>0</v>
      </c>
      <c r="G192" s="2">
        <f t="shared" si="0"/>
        <v>3557.3368</v>
      </c>
      <c r="H192" s="2">
        <f t="shared" si="1"/>
        <v>0.1000000000003638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4727</v>
      </c>
      <c r="D206" s="1">
        <f>'PR-RAS'!E210</f>
        <v>6948.9</v>
      </c>
      <c r="E206" s="1">
        <v>0</v>
      </c>
      <c r="F206" s="1">
        <v>0</v>
      </c>
      <c r="G206" s="2">
        <f t="shared" si="0"/>
        <v>3818.0839999999998</v>
      </c>
      <c r="H206" s="2">
        <f t="shared" si="1"/>
        <v>0.1000000000003638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4727</v>
      </c>
      <c r="D207" s="1">
        <f>'PR-RAS'!E211</f>
        <v>6948.9</v>
      </c>
      <c r="E207" s="1">
        <v>0</v>
      </c>
      <c r="F207" s="1">
        <v>0</v>
      </c>
      <c r="G207" s="2">
        <f t="shared" si="0"/>
        <v>3836.7087999999994</v>
      </c>
      <c r="H207" s="2">
        <f t="shared" si="1"/>
        <v>0.1000000000003638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2713307</v>
      </c>
      <c r="D285" s="1">
        <f>'PR-RAS'!E289</f>
        <v>3290902.9200000004</v>
      </c>
      <c r="E285" s="1">
        <v>0</v>
      </c>
      <c r="F285" s="1">
        <v>0</v>
      </c>
      <c r="G285" s="2">
        <f t="shared" si="8"/>
        <v>2639812.0465599997</v>
      </c>
      <c r="H285" s="2">
        <f t="shared" si="9"/>
        <v>7.9999999608844519E-2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45649</v>
      </c>
      <c r="D286" s="1">
        <f>'PR-RAS'!E290</f>
        <v>0</v>
      </c>
      <c r="E286" s="1">
        <v>0</v>
      </c>
      <c r="F286" s="1">
        <v>0</v>
      </c>
      <c r="G286" s="2">
        <f t="shared" si="8"/>
        <v>13009.964999999998</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78746.260000000242</v>
      </c>
      <c r="E287" s="1">
        <v>0</v>
      </c>
      <c r="F287" s="1">
        <v>0</v>
      </c>
      <c r="G287" s="2">
        <f t="shared" si="8"/>
        <v>45042.860720000135</v>
      </c>
      <c r="H287" s="2">
        <f t="shared" si="9"/>
        <v>0.26000000024214387</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4905</v>
      </c>
      <c r="D288" s="1">
        <f>'PR-RAS'!E292</f>
        <v>0</v>
      </c>
      <c r="E288" s="1">
        <v>0</v>
      </c>
      <c r="F288" s="1">
        <v>0</v>
      </c>
      <c r="G288" s="2">
        <f t="shared" si="8"/>
        <v>1407.7349999999999</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31761.119999999999</v>
      </c>
      <c r="E289" s="1">
        <v>0</v>
      </c>
      <c r="F289" s="1">
        <v>0</v>
      </c>
      <c r="G289" s="2">
        <f t="shared" si="8"/>
        <v>18294.405119999999</v>
      </c>
      <c r="H289" s="2">
        <f t="shared" si="9"/>
        <v>0.11999999999898137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11390.08</v>
      </c>
      <c r="E290" s="1">
        <v>0</v>
      </c>
      <c r="F290" s="1">
        <v>0</v>
      </c>
      <c r="G290" s="2">
        <f t="shared" si="8"/>
        <v>6583.4662399999997</v>
      </c>
      <c r="H290" s="2">
        <f t="shared" si="9"/>
        <v>7.999999999992724E-2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82315</v>
      </c>
      <c r="D345" s="1">
        <f>'PR-RAS'!E350</f>
        <v>26547.82</v>
      </c>
      <c r="E345" s="1">
        <v>0</v>
      </c>
      <c r="F345" s="1">
        <v>0</v>
      </c>
      <c r="G345" s="2">
        <f t="shared" si="8"/>
        <v>46581.260159999998</v>
      </c>
      <c r="H345" s="2">
        <f t="shared" si="9"/>
        <v>0.18000000000029104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82315</v>
      </c>
      <c r="D358" s="1">
        <f>'PR-RAS'!E363</f>
        <v>26547.82</v>
      </c>
      <c r="E358" s="1">
        <v>0</v>
      </c>
      <c r="F358" s="1">
        <v>0</v>
      </c>
      <c r="G358" s="2">
        <f t="shared" si="8"/>
        <v>48341.598480000001</v>
      </c>
      <c r="H358" s="2">
        <f t="shared" si="9"/>
        <v>0.18000000000029104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66396</v>
      </c>
      <c r="D364" s="1">
        <f>'PR-RAS'!E369</f>
        <v>13266.57</v>
      </c>
      <c r="E364" s="1">
        <v>0</v>
      </c>
      <c r="F364" s="1">
        <v>0</v>
      </c>
      <c r="G364" s="2">
        <f t="shared" si="8"/>
        <v>33733.277819999996</v>
      </c>
      <c r="H364" s="2">
        <f t="shared" si="9"/>
        <v>0.43000000000029104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66396</v>
      </c>
      <c r="D371" s="1">
        <f>'PR-RAS'!E376</f>
        <v>13266.57</v>
      </c>
      <c r="E371" s="1">
        <v>0</v>
      </c>
      <c r="F371" s="1">
        <v>0</v>
      </c>
      <c r="G371" s="2">
        <f t="shared" si="8"/>
        <v>34383.781799999997</v>
      </c>
      <c r="H371" s="2">
        <f t="shared" si="9"/>
        <v>0.43000000000029104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15919</v>
      </c>
      <c r="D386" s="1">
        <f>'PR-RAS'!E391</f>
        <v>13281.25</v>
      </c>
      <c r="E386" s="1">
        <v>0</v>
      </c>
      <c r="F386" s="1">
        <v>0</v>
      </c>
      <c r="G386" s="2">
        <f t="shared" si="8"/>
        <v>16355.377500000001</v>
      </c>
      <c r="H386" s="2">
        <f t="shared" si="9"/>
        <v>0.25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15919</v>
      </c>
      <c r="D388" s="1">
        <f>'PR-RAS'!E393</f>
        <v>13281.25</v>
      </c>
      <c r="E388" s="1">
        <v>0</v>
      </c>
      <c r="F388" s="1">
        <v>0</v>
      </c>
      <c r="G388" s="2">
        <f t="shared" si="8"/>
        <v>16440.340500000002</v>
      </c>
      <c r="H388" s="2">
        <f t="shared" si="9"/>
        <v>0.25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82315</v>
      </c>
      <c r="D403" s="1">
        <f>'PR-RAS'!E408</f>
        <v>26547.82</v>
      </c>
      <c r="E403" s="1">
        <v>0</v>
      </c>
      <c r="F403" s="1">
        <v>0</v>
      </c>
      <c r="G403" s="2">
        <f t="shared" si="8"/>
        <v>54435.077280000012</v>
      </c>
      <c r="H403" s="2">
        <f t="shared" si="9"/>
        <v>0.18000000000029104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2758956</v>
      </c>
      <c r="D407" s="1">
        <f>'PR-RAS'!E412</f>
        <v>3212156.66</v>
      </c>
      <c r="E407" s="1">
        <v>0</v>
      </c>
      <c r="F407" s="1">
        <v>0</v>
      </c>
      <c r="G407" s="2">
        <f t="shared" si="8"/>
        <v>3728407.3439200004</v>
      </c>
      <c r="H407" s="2">
        <f t="shared" si="9"/>
        <v>0.33999999985098839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2795622</v>
      </c>
      <c r="D408" s="1">
        <f>'PR-RAS'!E413</f>
        <v>3317450.74</v>
      </c>
      <c r="E408" s="1">
        <v>0</v>
      </c>
      <c r="F408" s="1">
        <v>0</v>
      </c>
      <c r="G408" s="2">
        <f t="shared" si="8"/>
        <v>3838223.0563599998</v>
      </c>
      <c r="H408" s="2">
        <f t="shared" si="9"/>
        <v>0.25999999977648258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36666</v>
      </c>
      <c r="D410" s="1">
        <f>'PR-RAS'!E415</f>
        <v>105294.08000000007</v>
      </c>
      <c r="E410" s="1">
        <v>0</v>
      </c>
      <c r="F410" s="1">
        <v>0</v>
      </c>
      <c r="G410" s="2">
        <f t="shared" si="8"/>
        <v>101126.95144000005</v>
      </c>
      <c r="H410" s="2">
        <f t="shared" si="9"/>
        <v>8.0000000074505806E-2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4905</v>
      </c>
      <c r="D411" s="1">
        <f>'PR-RAS'!E416</f>
        <v>0</v>
      </c>
      <c r="E411" s="1">
        <v>0</v>
      </c>
      <c r="F411" s="1">
        <v>0</v>
      </c>
      <c r="G411" s="2">
        <f t="shared" si="8"/>
        <v>2011.05</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31761.119999999999</v>
      </c>
      <c r="E412" s="1">
        <v>0</v>
      </c>
      <c r="F412" s="1">
        <v>0</v>
      </c>
      <c r="G412" s="2">
        <f t="shared" si="8"/>
        <v>26107.640639999998</v>
      </c>
      <c r="H412" s="2">
        <f t="shared" si="9"/>
        <v>0.11999999999898137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11390.08</v>
      </c>
      <c r="E413" s="1">
        <v>0</v>
      </c>
      <c r="F413" s="1">
        <v>0</v>
      </c>
      <c r="G413" s="2">
        <f t="shared" si="8"/>
        <v>9385.4259199999997</v>
      </c>
      <c r="H413" s="2">
        <f t="shared" si="9"/>
        <v>7.999999999992724E-2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2758956</v>
      </c>
      <c r="D633" s="1">
        <f>'PR-RAS'!E639</f>
        <v>3212156.66</v>
      </c>
      <c r="E633" s="1">
        <v>0</v>
      </c>
      <c r="F633" s="1">
        <v>0</v>
      </c>
      <c r="G633" s="2">
        <f t="shared" si="10"/>
        <v>5803826.2102399999</v>
      </c>
      <c r="H633" s="2">
        <f t="shared" si="11"/>
        <v>0.33999999985098839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2795622</v>
      </c>
      <c r="D634" s="1">
        <f>'PR-RAS'!E640</f>
        <v>3317450.74</v>
      </c>
      <c r="E634" s="1">
        <v>0</v>
      </c>
      <c r="F634" s="1">
        <v>0</v>
      </c>
      <c r="G634" s="2">
        <f t="shared" si="10"/>
        <v>5969521.3628400005</v>
      </c>
      <c r="H634" s="2">
        <f t="shared" si="11"/>
        <v>0.25999999977648258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36666</v>
      </c>
      <c r="D636" s="1">
        <f>'PR-RAS'!E642</f>
        <v>105294.08000000007</v>
      </c>
      <c r="E636" s="1">
        <v>0</v>
      </c>
      <c r="F636" s="1">
        <v>0</v>
      </c>
      <c r="G636" s="2">
        <f t="shared" si="10"/>
        <v>157006.39160000009</v>
      </c>
      <c r="H636" s="2">
        <f t="shared" si="11"/>
        <v>8.0000000074505806E-2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4905</v>
      </c>
      <c r="D637" s="1">
        <f>'PR-RAS'!E643</f>
        <v>0</v>
      </c>
      <c r="E637" s="1">
        <v>0</v>
      </c>
      <c r="F637" s="1">
        <v>0</v>
      </c>
      <c r="G637" s="2">
        <f t="shared" si="10"/>
        <v>3119.58</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31761.119999999999</v>
      </c>
      <c r="E638" s="1">
        <v>0</v>
      </c>
      <c r="F638" s="1">
        <v>0</v>
      </c>
      <c r="G638" s="2">
        <f t="shared" si="10"/>
        <v>40463.666879999997</v>
      </c>
      <c r="H638" s="2">
        <f t="shared" si="11"/>
        <v>0.11999999999898137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31761</v>
      </c>
      <c r="D640" s="1">
        <f>'PR-RAS'!E646</f>
        <v>137055.20000000007</v>
      </c>
      <c r="E640" s="1">
        <v>0</v>
      </c>
      <c r="F640" s="1">
        <v>0</v>
      </c>
      <c r="G640" s="2">
        <f t="shared" si="10"/>
        <v>195451.82460000008</v>
      </c>
      <c r="H640" s="2">
        <f t="shared" si="11"/>
        <v>0.20000000006984919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232510.68</v>
      </c>
      <c r="E641" s="1">
        <v>0</v>
      </c>
      <c r="F641" s="1">
        <v>0</v>
      </c>
      <c r="G641" s="2">
        <f t="shared" si="10"/>
        <v>297613.6704</v>
      </c>
      <c r="H641" s="2">
        <f t="shared" si="11"/>
        <v>0.32000000000698492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7128</v>
      </c>
      <c r="D642" s="1">
        <f>'PR-RAS'!E649</f>
        <v>5949.41</v>
      </c>
      <c r="E642" s="1">
        <v>0</v>
      </c>
      <c r="F642" s="1">
        <v>0</v>
      </c>
      <c r="G642" s="2">
        <f t="shared" si="10"/>
        <v>12196.19162</v>
      </c>
      <c r="H642" s="2">
        <f t="shared" si="11"/>
        <v>0.40999999999985448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2759271</v>
      </c>
      <c r="D643" s="1">
        <f>'PR-RAS'!E650</f>
        <v>3227960.19</v>
      </c>
      <c r="E643" s="1">
        <v>0</v>
      </c>
      <c r="F643" s="1">
        <v>0</v>
      </c>
      <c r="G643" s="2">
        <f t="shared" si="10"/>
        <v>5916152.8659599992</v>
      </c>
      <c r="H643" s="2">
        <f t="shared" si="11"/>
        <v>0.18999999994412065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2760450</v>
      </c>
      <c r="D644" s="1">
        <f>'PR-RAS'!E651</f>
        <v>3229156.53</v>
      </c>
      <c r="E644" s="1">
        <v>0</v>
      </c>
      <c r="F644" s="1">
        <v>0</v>
      </c>
      <c r="G644" s="2">
        <f t="shared" si="10"/>
        <v>5927664.6475799996</v>
      </c>
      <c r="H644" s="2">
        <f t="shared" si="11"/>
        <v>0.47000000020489097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5949</v>
      </c>
      <c r="D645" s="1">
        <f>'PR-RAS'!E652</f>
        <v>4753.070000000298</v>
      </c>
      <c r="E645" s="1">
        <v>0</v>
      </c>
      <c r="F645" s="1">
        <v>0</v>
      </c>
      <c r="G645" s="2">
        <f t="shared" si="10"/>
        <v>9953.110160000384</v>
      </c>
      <c r="H645" s="2">
        <f t="shared" si="11"/>
        <v>7.0000000298023224E-2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22</v>
      </c>
      <c r="D647" s="1">
        <f>'PR-RAS'!E654</f>
        <v>24</v>
      </c>
      <c r="E647" s="1">
        <v>0</v>
      </c>
      <c r="F647" s="1">
        <v>0</v>
      </c>
      <c r="G647" s="2">
        <f t="shared" si="10"/>
        <v>45.22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22</v>
      </c>
      <c r="D649" s="1">
        <f>'PR-RAS'!E656</f>
        <v>23</v>
      </c>
      <c r="E649" s="1">
        <v>0</v>
      </c>
      <c r="F649" s="1">
        <v>0</v>
      </c>
      <c r="G649" s="2">
        <f t="shared" si="10"/>
        <v>44.064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4960</v>
      </c>
      <c r="D668" s="1">
        <f>'PR-RAS'!E675</f>
        <v>6900</v>
      </c>
      <c r="E668" s="1">
        <v>0</v>
      </c>
      <c r="F668" s="1">
        <v>0</v>
      </c>
      <c r="G668" s="2">
        <f t="shared" si="10"/>
        <v>12512.92</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976523</v>
      </c>
      <c r="D703" s="1">
        <f>'PR-RAS'!E710</f>
        <v>1202685.57</v>
      </c>
      <c r="E703" s="1">
        <v>0</v>
      </c>
      <c r="F703" s="1">
        <v>0</v>
      </c>
      <c r="G703" s="2">
        <f t="shared" si="10"/>
        <v>2374089.68628</v>
      </c>
      <c r="H703" s="2">
        <f t="shared" si="11"/>
        <v>0.42999999993480742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109309</v>
      </c>
      <c r="D711" s="1">
        <f>'PR-RAS'!E718</f>
        <v>144525</v>
      </c>
      <c r="E711" s="1">
        <v>0</v>
      </c>
      <c r="F711" s="1">
        <v>0</v>
      </c>
      <c r="G711" s="2">
        <f t="shared" si="10"/>
        <v>282834.89</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5610</v>
      </c>
      <c r="D713" s="1">
        <f>'PR-RAS'!E720</f>
        <v>6270</v>
      </c>
      <c r="E713" s="1">
        <v>0</v>
      </c>
      <c r="F713" s="1">
        <v>0</v>
      </c>
      <c r="G713" s="2">
        <f t="shared" si="10"/>
        <v>12922.8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11549.79</v>
      </c>
      <c r="E718" s="1">
        <v>0</v>
      </c>
      <c r="F718" s="1">
        <v>0</v>
      </c>
      <c r="G718" s="2">
        <f t="shared" si="10"/>
        <v>16562.398860000001</v>
      </c>
      <c r="H718" s="2">
        <f t="shared" si="11"/>
        <v>0.20999999999912689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1587203</v>
      </c>
      <c r="D984" s="6">
        <f>BILANCA!E6</f>
        <v>1602725.25</v>
      </c>
      <c r="E984" s="6">
        <v>0</v>
      </c>
      <c r="F984" s="6">
        <v>0</v>
      </c>
      <c r="G984" s="7">
        <f t="shared" ref="G984:G1241" si="22">B984/1000*C984+B984/500*D984</f>
        <v>4792.6535000000003</v>
      </c>
      <c r="H984" s="7">
        <f t="shared" si="19"/>
        <v>0.25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1551815</v>
      </c>
      <c r="D985" s="1">
        <f>BILANCA!E7</f>
        <v>1317562.1000000001</v>
      </c>
      <c r="E985" s="1">
        <v>0</v>
      </c>
      <c r="F985" s="1">
        <v>0</v>
      </c>
      <c r="G985" s="2">
        <f t="shared" si="22"/>
        <v>8373.8784000000014</v>
      </c>
      <c r="H985" s="2">
        <f t="shared" si="19"/>
        <v>0.10000000009313226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15918.75</v>
      </c>
      <c r="E986" s="1">
        <v>0</v>
      </c>
      <c r="F986" s="1">
        <v>0</v>
      </c>
      <c r="G986" s="2">
        <f t="shared" si="22"/>
        <v>95.512500000000003</v>
      </c>
      <c r="H986" s="2">
        <f t="shared" si="19"/>
        <v>0.25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15918.75</v>
      </c>
      <c r="E988" s="1">
        <v>0</v>
      </c>
      <c r="F988" s="1">
        <v>0</v>
      </c>
      <c r="G988" s="2">
        <f t="shared" si="22"/>
        <v>159.1875</v>
      </c>
      <c r="H988" s="2">
        <f t="shared" si="19"/>
        <v>0.25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1551815</v>
      </c>
      <c r="D990" s="1">
        <f>BILANCA!E12</f>
        <v>1301643.3500000001</v>
      </c>
      <c r="E990" s="1">
        <v>0</v>
      </c>
      <c r="F990" s="1">
        <v>0</v>
      </c>
      <c r="G990" s="2">
        <f t="shared" si="22"/>
        <v>29085.711900000002</v>
      </c>
      <c r="H990" s="2">
        <f t="shared" si="19"/>
        <v>0.35000000009313226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1535896</v>
      </c>
      <c r="D997" s="1">
        <f>BILANCA!E19</f>
        <v>1288362.1000000001</v>
      </c>
      <c r="E997" s="1">
        <v>0</v>
      </c>
      <c r="F997" s="1">
        <v>0</v>
      </c>
      <c r="G997" s="2">
        <f t="shared" si="22"/>
        <v>57576.682800000002</v>
      </c>
      <c r="H997" s="2">
        <f t="shared" si="19"/>
        <v>0.10000000009313226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45114</v>
      </c>
      <c r="D998" s="1">
        <f>BILANCA!E20</f>
        <v>45113.68</v>
      </c>
      <c r="E998" s="1">
        <v>0</v>
      </c>
      <c r="F998" s="1">
        <v>0</v>
      </c>
      <c r="G998" s="2">
        <f t="shared" si="22"/>
        <v>2030.1203999999998</v>
      </c>
      <c r="H998" s="2">
        <f t="shared" si="19"/>
        <v>0.31999999999970896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2700</v>
      </c>
      <c r="D999" s="1">
        <f>BILANCA!E21</f>
        <v>2700.33</v>
      </c>
      <c r="E999" s="1">
        <v>0</v>
      </c>
      <c r="F999" s="1">
        <v>0</v>
      </c>
      <c r="G999" s="2">
        <f t="shared" si="22"/>
        <v>129.61056000000002</v>
      </c>
      <c r="H999" s="2">
        <f t="shared" si="19"/>
        <v>0.32999999999992724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7760</v>
      </c>
      <c r="D1000" s="1">
        <f>BILANCA!E22</f>
        <v>7760.56</v>
      </c>
      <c r="E1000" s="1">
        <v>0</v>
      </c>
      <c r="F1000" s="1">
        <v>0</v>
      </c>
      <c r="G1000" s="2">
        <f t="shared" si="22"/>
        <v>395.77904000000007</v>
      </c>
      <c r="H1000" s="2">
        <f t="shared" si="19"/>
        <v>0.43999999999959982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300</v>
      </c>
      <c r="D1002" s="1">
        <f>BILANCA!E24</f>
        <v>300</v>
      </c>
      <c r="E1002" s="1">
        <v>0</v>
      </c>
      <c r="F1002" s="1">
        <v>0</v>
      </c>
      <c r="G1002" s="2">
        <f t="shared" si="22"/>
        <v>17.100000000000001</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1537415</v>
      </c>
      <c r="D1004" s="1">
        <f>BILANCA!E26</f>
        <v>1550681.4</v>
      </c>
      <c r="E1004" s="1">
        <v>0</v>
      </c>
      <c r="F1004" s="1">
        <v>0</v>
      </c>
      <c r="G1004" s="2">
        <f t="shared" si="22"/>
        <v>97414.333799999993</v>
      </c>
      <c r="H1004" s="2">
        <f t="shared" si="19"/>
        <v>0.39999999990686774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57393</v>
      </c>
      <c r="D1006" s="1">
        <f>BILANCA!E28</f>
        <v>318193.87</v>
      </c>
      <c r="E1006" s="1">
        <v>0</v>
      </c>
      <c r="F1006" s="1">
        <v>0</v>
      </c>
      <c r="G1006" s="2">
        <f t="shared" si="22"/>
        <v>15956.95702</v>
      </c>
      <c r="H1006" s="2">
        <f t="shared" si="19"/>
        <v>0.13000000000465661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15919</v>
      </c>
      <c r="D1023" s="1">
        <f>BILANCA!E45</f>
        <v>13281.25</v>
      </c>
      <c r="E1023" s="1">
        <v>0</v>
      </c>
      <c r="F1023" s="1">
        <v>0</v>
      </c>
      <c r="G1023" s="2">
        <f t="shared" si="22"/>
        <v>1699.26</v>
      </c>
      <c r="H1023" s="2">
        <f t="shared" si="19"/>
        <v>0.25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13281.25</v>
      </c>
      <c r="E1025" s="1">
        <v>0</v>
      </c>
      <c r="F1025" s="1">
        <v>0</v>
      </c>
      <c r="G1025" s="2">
        <f t="shared" si="22"/>
        <v>1115.625</v>
      </c>
      <c r="H1025" s="2">
        <f t="shared" si="19"/>
        <v>0.25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15919</v>
      </c>
      <c r="D1027" s="1">
        <f>BILANCA!E49</f>
        <v>0</v>
      </c>
      <c r="E1027" s="1">
        <v>0</v>
      </c>
      <c r="F1027" s="1">
        <v>0</v>
      </c>
      <c r="G1027" s="2">
        <f t="shared" si="22"/>
        <v>700.43599999999992</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35388</v>
      </c>
      <c r="D1046" s="1">
        <f>BILANCA!E68</f>
        <v>285163.15000000002</v>
      </c>
      <c r="E1046" s="1">
        <v>0</v>
      </c>
      <c r="F1046" s="1">
        <v>0</v>
      </c>
      <c r="G1046" s="2">
        <f t="shared" si="22"/>
        <v>38160.000900000006</v>
      </c>
      <c r="H1046" s="2">
        <f t="shared" si="19"/>
        <v>0.15000000002328306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5949</v>
      </c>
      <c r="D1047" s="1">
        <f>BILANCA!E69</f>
        <v>4753.07</v>
      </c>
      <c r="E1047" s="1">
        <v>0</v>
      </c>
      <c r="F1047" s="1">
        <v>0</v>
      </c>
      <c r="G1047" s="2">
        <f t="shared" si="22"/>
        <v>989.12896000000001</v>
      </c>
      <c r="H1047" s="2">
        <f t="shared" si="19"/>
        <v>6.9999999999708962E-2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5949</v>
      </c>
      <c r="D1048" s="1">
        <f>BILANCA!E70</f>
        <v>4753.07</v>
      </c>
      <c r="E1048" s="1">
        <v>0</v>
      </c>
      <c r="F1048" s="1">
        <v>0</v>
      </c>
      <c r="G1048" s="2">
        <f t="shared" si="22"/>
        <v>1004.5841</v>
      </c>
      <c r="H1048" s="2">
        <f t="shared" si="19"/>
        <v>6.9999999999708962E-2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5949</v>
      </c>
      <c r="D1050" s="1">
        <f>BILANCA!E72</f>
        <v>4753.07</v>
      </c>
      <c r="E1050" s="1">
        <v>0</v>
      </c>
      <c r="F1050" s="1">
        <v>0</v>
      </c>
      <c r="G1050" s="2">
        <f t="shared" si="22"/>
        <v>1035.4943800000001</v>
      </c>
      <c r="H1050" s="2">
        <f t="shared" si="19"/>
        <v>6.9999999999708962E-2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16466</v>
      </c>
      <c r="D1056" s="1">
        <f>BILANCA!E78</f>
        <v>22684.77</v>
      </c>
      <c r="E1056" s="1">
        <v>0</v>
      </c>
      <c r="F1056" s="1">
        <v>0</v>
      </c>
      <c r="G1056" s="2">
        <f t="shared" si="22"/>
        <v>4513.99442</v>
      </c>
      <c r="H1056" s="2">
        <f t="shared" si="19"/>
        <v>0.22999999999956344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840</v>
      </c>
      <c r="D1061" s="1">
        <f>BILANCA!E83</f>
        <v>840</v>
      </c>
      <c r="E1061" s="1">
        <v>0</v>
      </c>
      <c r="F1061" s="1">
        <v>0</v>
      </c>
      <c r="G1061" s="2">
        <f t="shared" si="22"/>
        <v>196.56</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15626</v>
      </c>
      <c r="D1064" s="1">
        <f>BILANCA!E86</f>
        <v>21844.77</v>
      </c>
      <c r="E1064" s="1">
        <v>0</v>
      </c>
      <c r="F1064" s="1">
        <v>0</v>
      </c>
      <c r="G1064" s="2">
        <f t="shared" si="22"/>
        <v>4804.5587400000004</v>
      </c>
      <c r="H1064" s="2">
        <f t="shared" si="19"/>
        <v>0.22999999999956344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12973</v>
      </c>
      <c r="D1124" s="1">
        <f>BILANCA!E146</f>
        <v>25214.629999999997</v>
      </c>
      <c r="E1124" s="1">
        <v>0</v>
      </c>
      <c r="F1124" s="1">
        <v>0</v>
      </c>
      <c r="G1124" s="2">
        <f t="shared" si="22"/>
        <v>8939.7186599999986</v>
      </c>
      <c r="H1124" s="2">
        <f t="shared" si="23"/>
        <v>0.37000000000261934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21297.03</v>
      </c>
      <c r="E1137" s="1">
        <v>0</v>
      </c>
      <c r="F1137" s="1">
        <v>0</v>
      </c>
      <c r="G1137" s="2">
        <f t="shared" si="22"/>
        <v>6559.48524</v>
      </c>
      <c r="H1137" s="2">
        <f t="shared" si="23"/>
        <v>2.9999999998835847E-2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12973</v>
      </c>
      <c r="D1138" s="1">
        <f>BILANCA!E160</f>
        <v>3917.6</v>
      </c>
      <c r="E1138" s="1">
        <v>0</v>
      </c>
      <c r="F1138" s="1">
        <v>0</v>
      </c>
      <c r="G1138" s="2">
        <f t="shared" si="22"/>
        <v>3225.2709999999997</v>
      </c>
      <c r="H1138" s="2">
        <f t="shared" si="23"/>
        <v>0.40000000000009095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232510.68</v>
      </c>
      <c r="E1148" s="1">
        <v>0</v>
      </c>
      <c r="F1148" s="1">
        <v>0</v>
      </c>
      <c r="G1148" s="2">
        <f t="shared" si="22"/>
        <v>76728.524399999995</v>
      </c>
      <c r="H1148" s="2">
        <f t="shared" si="23"/>
        <v>0.32000000000698492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232510.68</v>
      </c>
      <c r="E1151" s="1">
        <v>0</v>
      </c>
      <c r="F1151" s="1">
        <v>0</v>
      </c>
      <c r="G1151" s="2">
        <f t="shared" si="22"/>
        <v>78123.588480000006</v>
      </c>
      <c r="H1151" s="2">
        <f t="shared" si="23"/>
        <v>0.32000000000698492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1587203</v>
      </c>
      <c r="D1152" s="1">
        <f>BILANCA!E175</f>
        <v>1602725.25</v>
      </c>
      <c r="E1152" s="1">
        <v>0</v>
      </c>
      <c r="F1152" s="1">
        <v>0</v>
      </c>
      <c r="G1152" s="2">
        <f t="shared" si="22"/>
        <v>809958.44150000007</v>
      </c>
      <c r="H1152" s="2">
        <f t="shared" si="23"/>
        <v>0.25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70799</v>
      </c>
      <c r="D1153" s="1">
        <f>BILANCA!E176</f>
        <v>414477.91000000003</v>
      </c>
      <c r="E1153" s="1">
        <v>0</v>
      </c>
      <c r="F1153" s="1">
        <v>0</v>
      </c>
      <c r="G1153" s="2">
        <f t="shared" si="22"/>
        <v>152958.31940000004</v>
      </c>
      <c r="H1153" s="2">
        <f t="shared" si="23"/>
        <v>8.999999996740371E-2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70799</v>
      </c>
      <c r="D1154" s="1">
        <f>BILANCA!E177</f>
        <v>405852.91000000003</v>
      </c>
      <c r="E1154" s="1">
        <v>0</v>
      </c>
      <c r="F1154" s="1">
        <v>0</v>
      </c>
      <c r="G1154" s="2">
        <f t="shared" si="22"/>
        <v>150908.32422000001</v>
      </c>
      <c r="H1154" s="2">
        <f t="shared" si="23"/>
        <v>8.999999996740371E-2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20396</v>
      </c>
      <c r="D1155" s="1">
        <f>BILANCA!E178</f>
        <v>229804.14</v>
      </c>
      <c r="E1155" s="1">
        <v>0</v>
      </c>
      <c r="F1155" s="1">
        <v>0</v>
      </c>
      <c r="G1155" s="2">
        <f t="shared" si="22"/>
        <v>82560.736159999986</v>
      </c>
      <c r="H1155" s="2">
        <f t="shared" si="23"/>
        <v>0.14000000001396984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50403</v>
      </c>
      <c r="D1156" s="1">
        <f>BILANCA!E179</f>
        <v>176048.77</v>
      </c>
      <c r="E1156" s="1">
        <v>0</v>
      </c>
      <c r="F1156" s="1">
        <v>0</v>
      </c>
      <c r="G1156" s="2">
        <f t="shared" si="22"/>
        <v>69632.59341999999</v>
      </c>
      <c r="H1156" s="2">
        <f t="shared" si="23"/>
        <v>0.23000000001047738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8625</v>
      </c>
      <c r="E1166" s="1">
        <v>0</v>
      </c>
      <c r="F1166" s="1">
        <v>0</v>
      </c>
      <c r="G1166" s="2">
        <f t="shared" si="22"/>
        <v>3156.75</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1516404</v>
      </c>
      <c r="D1214" s="1">
        <f>BILANCA!E237</f>
        <v>1188247.3400000001</v>
      </c>
      <c r="E1214" s="1">
        <v>0</v>
      </c>
      <c r="F1214" s="1">
        <v>0</v>
      </c>
      <c r="G1214" s="2">
        <f t="shared" si="22"/>
        <v>899259.59508000012</v>
      </c>
      <c r="H1214" s="2">
        <f t="shared" si="23"/>
        <v>0.34000000008381903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1548165</v>
      </c>
      <c r="D1215" s="1">
        <f>BILANCA!E238</f>
        <v>1313912.46</v>
      </c>
      <c r="E1215" s="1">
        <v>0</v>
      </c>
      <c r="F1215" s="1">
        <v>0</v>
      </c>
      <c r="G1215" s="2">
        <f t="shared" si="22"/>
        <v>968829.66144000005</v>
      </c>
      <c r="H1215" s="2">
        <f t="shared" si="23"/>
        <v>0.4599999999627471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1548165</v>
      </c>
      <c r="D1216" s="1">
        <f>BILANCA!E239</f>
        <v>1313912.46</v>
      </c>
      <c r="E1216" s="1">
        <v>0</v>
      </c>
      <c r="F1216" s="1">
        <v>0</v>
      </c>
      <c r="G1216" s="2">
        <f t="shared" si="22"/>
        <v>973005.65136000002</v>
      </c>
      <c r="H1216" s="2">
        <f t="shared" si="23"/>
        <v>0.4599999999627471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26547.82</v>
      </c>
      <c r="E1217" s="1">
        <v>0</v>
      </c>
      <c r="F1217" s="1">
        <v>0</v>
      </c>
      <c r="G1217" s="2">
        <f t="shared" si="22"/>
        <v>12424.37976</v>
      </c>
      <c r="H1217" s="2">
        <f t="shared" si="23"/>
        <v>0.18000000000029104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1548165</v>
      </c>
      <c r="D1218" s="1">
        <f>BILANCA!E241</f>
        <v>1287364.6399999999</v>
      </c>
      <c r="E1218" s="1">
        <v>0</v>
      </c>
      <c r="F1218" s="1">
        <v>0</v>
      </c>
      <c r="G1218" s="2">
        <f t="shared" si="22"/>
        <v>968880.15579999983</v>
      </c>
      <c r="H1218" s="2">
        <f t="shared" si="23"/>
        <v>0.36000000010244548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-31761</v>
      </c>
      <c r="D1222" s="1">
        <f>BILANCA!E245</f>
        <v>-137055.20000000001</v>
      </c>
      <c r="E1222" s="1">
        <v>0</v>
      </c>
      <c r="F1222" s="1">
        <v>0</v>
      </c>
      <c r="G1222" s="2">
        <f t="shared" si="22"/>
        <v>-73103.264599999995</v>
      </c>
      <c r="H1222" s="2">
        <f t="shared" si="23"/>
        <v>0.20000000001164153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31761</v>
      </c>
      <c r="D1227" s="1">
        <f>BILANCA!E250</f>
        <v>137055.20000000001</v>
      </c>
      <c r="E1227" s="1">
        <v>0</v>
      </c>
      <c r="F1227" s="1">
        <v>0</v>
      </c>
      <c r="G1227" s="2">
        <f t="shared" si="22"/>
        <v>74632.621599999999</v>
      </c>
      <c r="H1227" s="2">
        <f t="shared" si="23"/>
        <v>0.20000000001164153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31761</v>
      </c>
      <c r="D1228" s="1">
        <f>BILANCA!E251</f>
        <v>110507.38</v>
      </c>
      <c r="E1228" s="1">
        <v>0</v>
      </c>
      <c r="F1228" s="1">
        <v>0</v>
      </c>
      <c r="G1228" s="2">
        <f t="shared" si="22"/>
        <v>61930.061200000004</v>
      </c>
      <c r="H1228" s="2">
        <f t="shared" si="23"/>
        <v>0.38000000000465661</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26547.82</v>
      </c>
      <c r="E1229" s="1">
        <v>0</v>
      </c>
      <c r="F1229" s="1">
        <v>0</v>
      </c>
      <c r="G1229" s="2">
        <f t="shared" si="22"/>
        <v>13061.52744</v>
      </c>
      <c r="H1229" s="2">
        <f t="shared" si="23"/>
        <v>0.18000000000029104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11390.08</v>
      </c>
      <c r="E1232" s="1">
        <v>0</v>
      </c>
      <c r="F1232" s="1">
        <v>0</v>
      </c>
      <c r="G1232" s="2">
        <f t="shared" si="22"/>
        <v>5672.2598399999997</v>
      </c>
      <c r="H1232" s="2">
        <f t="shared" si="23"/>
        <v>7.999999999992724E-2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12973</v>
      </c>
      <c r="D1240" s="1">
        <f>BILANCA!E264</f>
        <v>3917.6</v>
      </c>
      <c r="E1240" s="1">
        <v>0</v>
      </c>
      <c r="F1240" s="1">
        <v>0</v>
      </c>
      <c r="G1240" s="2">
        <f t="shared" si="22"/>
        <v>5347.7074000000002</v>
      </c>
      <c r="H1240" s="2">
        <f t="shared" si="23"/>
        <v>0.40000000000009095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21297.03</v>
      </c>
      <c r="E1241" s="1">
        <v>0</v>
      </c>
      <c r="F1241" s="1">
        <v>0</v>
      </c>
      <c r="G1241" s="2">
        <f t="shared" si="22"/>
        <v>10989.26748</v>
      </c>
      <c r="H1241" s="2">
        <f t="shared" si="23"/>
        <v>2.9999999998835847E-2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34200</v>
      </c>
      <c r="D1263" s="1">
        <f>BILANCA!E287</f>
        <v>103329.38</v>
      </c>
      <c r="E1263" s="1">
        <v>0</v>
      </c>
      <c r="F1263" s="1">
        <v>0</v>
      </c>
      <c r="G1263" s="2">
        <f t="shared" si="24"/>
        <v>67440.452800000014</v>
      </c>
      <c r="H1263" s="2">
        <f t="shared" si="23"/>
        <v>0.38000000000465661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36599</v>
      </c>
      <c r="D1264" s="1">
        <f>BILANCA!E288</f>
        <v>302523.53000000003</v>
      </c>
      <c r="E1264" s="1">
        <v>0</v>
      </c>
      <c r="F1264" s="1">
        <v>0</v>
      </c>
      <c r="G1264" s="2">
        <f t="shared" si="24"/>
        <v>180302.54286000002</v>
      </c>
      <c r="H1264" s="2">
        <f t="shared" si="23"/>
        <v>0.46999999997206032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8625</v>
      </c>
      <c r="E1265" s="1">
        <v>0</v>
      </c>
      <c r="F1265" s="1">
        <v>0</v>
      </c>
      <c r="G1265" s="2">
        <f t="shared" si="24"/>
        <v>4864.4999999999991</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2795622</v>
      </c>
      <c r="D1408" s="1">
        <f>'RAS-funkcijski'!E114</f>
        <v>3317450.74</v>
      </c>
      <c r="E1408" s="1">
        <v>0</v>
      </c>
      <c r="F1408" s="1">
        <v>0</v>
      </c>
      <c r="G1408" s="2">
        <f t="shared" si="24"/>
        <v>1037357.5828</v>
      </c>
      <c r="H1408" s="2">
        <f t="shared" si="27"/>
        <v>0.25999999977648258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2795622</v>
      </c>
      <c r="D1409" s="1">
        <f>'RAS-funkcijski'!E115</f>
        <v>3151384.24</v>
      </c>
      <c r="E1409" s="1">
        <v>0</v>
      </c>
      <c r="F1409" s="1">
        <v>0</v>
      </c>
      <c r="G1409" s="2">
        <f t="shared" si="24"/>
        <v>1009921.34328</v>
      </c>
      <c r="H1409" s="2">
        <f t="shared" si="27"/>
        <v>0.24000000022351742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2795622</v>
      </c>
      <c r="D1410" s="1">
        <f>'RAS-funkcijski'!E116</f>
        <v>3151384.24</v>
      </c>
      <c r="E1410" s="1">
        <v>0</v>
      </c>
      <c r="F1410" s="1">
        <v>0</v>
      </c>
      <c r="G1410" s="2">
        <f t="shared" si="24"/>
        <v>1019019.7337600001</v>
      </c>
      <c r="H1410" s="2">
        <f t="shared" si="27"/>
        <v>0.24000000022351742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166066.5</v>
      </c>
      <c r="E1420" s="1">
        <v>0</v>
      </c>
      <c r="F1420" s="1">
        <v>0</v>
      </c>
      <c r="G1420" s="2">
        <f t="shared" si="24"/>
        <v>40520.226000000002</v>
      </c>
      <c r="H1420" s="2">
        <f t="shared" si="27"/>
        <v>0.5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2795622</v>
      </c>
      <c r="D1435" s="13">
        <f>'RAS-funkcijski'!E141</f>
        <v>3317450.74</v>
      </c>
      <c r="E1435" s="13">
        <v>0</v>
      </c>
      <c r="F1435" s="13">
        <v>0</v>
      </c>
      <c r="G1435" s="14">
        <f t="shared" si="24"/>
        <v>1291981.7167600002</v>
      </c>
      <c r="H1435" s="14">
        <f t="shared" si="27"/>
        <v>0.25999999977648258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70798.83</v>
      </c>
      <c r="D1480" s="6"/>
      <c r="E1480" s="6">
        <v>0</v>
      </c>
      <c r="F1480" s="6">
        <v>0</v>
      </c>
      <c r="G1480" s="7">
        <f t="shared" ref="G1480:G1580" si="34">B1480/1000*C1480</f>
        <v>70.798830000000009</v>
      </c>
      <c r="H1480" s="7">
        <f t="shared" ref="H1480:H1580" si="35">ABS(C1480-ROUND(C1480,0))</f>
        <v>0.16999999999825377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3565886.71</v>
      </c>
      <c r="D1481" s="1">
        <v>0</v>
      </c>
      <c r="E1481" s="1">
        <v>0</v>
      </c>
      <c r="F1481" s="1">
        <v>0</v>
      </c>
      <c r="G1481" s="2">
        <f t="shared" si="34"/>
        <v>7131.7734200000004</v>
      </c>
      <c r="H1481" s="2">
        <f t="shared" si="35"/>
        <v>0.2900000000372529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3539338.89</v>
      </c>
      <c r="D1483" s="1">
        <v>0</v>
      </c>
      <c r="E1483" s="1">
        <v>0</v>
      </c>
      <c r="F1483" s="1">
        <v>0</v>
      </c>
      <c r="G1483" s="2">
        <f t="shared" si="34"/>
        <v>14157.35556</v>
      </c>
      <c r="H1483" s="2">
        <f t="shared" si="35"/>
        <v>0.10999999986961484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2723274.37</v>
      </c>
      <c r="D1484" s="1">
        <v>0</v>
      </c>
      <c r="E1484" s="1">
        <v>0</v>
      </c>
      <c r="F1484" s="1">
        <v>0</v>
      </c>
      <c r="G1484" s="2">
        <f t="shared" si="34"/>
        <v>13616.371850000001</v>
      </c>
      <c r="H1484" s="2">
        <f t="shared" si="35"/>
        <v>0.37000000011175871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816064.52</v>
      </c>
      <c r="D1485" s="1">
        <v>0</v>
      </c>
      <c r="E1485" s="1">
        <v>0</v>
      </c>
      <c r="F1485" s="1">
        <v>0</v>
      </c>
      <c r="G1485" s="2">
        <f t="shared" si="34"/>
        <v>4896.3871200000003</v>
      </c>
      <c r="H1485" s="2">
        <f t="shared" si="35"/>
        <v>0.47999999998137355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26547.82</v>
      </c>
      <c r="D1492" s="1">
        <v>0</v>
      </c>
      <c r="E1492" s="1">
        <v>0</v>
      </c>
      <c r="F1492" s="1">
        <v>0</v>
      </c>
      <c r="G1492" s="2">
        <f t="shared" si="34"/>
        <v>345.12165999999996</v>
      </c>
      <c r="H1492" s="2">
        <f t="shared" si="35"/>
        <v>0.18000000000029104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3222207.63</v>
      </c>
      <c r="D1499" s="1">
        <v>0</v>
      </c>
      <c r="E1499" s="1">
        <v>0</v>
      </c>
      <c r="F1499" s="1">
        <v>0</v>
      </c>
      <c r="G1499" s="2">
        <f t="shared" si="34"/>
        <v>64444.152600000001</v>
      </c>
      <c r="H1499" s="2">
        <f t="shared" si="35"/>
        <v>0.37000000011175871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3203774.1799999997</v>
      </c>
      <c r="D1501" s="1">
        <v>0</v>
      </c>
      <c r="E1501" s="1">
        <v>0</v>
      </c>
      <c r="F1501" s="1">
        <v>0</v>
      </c>
      <c r="G1501" s="2">
        <f t="shared" si="34"/>
        <v>70483.031959999993</v>
      </c>
      <c r="H1501" s="2">
        <f t="shared" si="35"/>
        <v>0.17999999970197678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2506345.92</v>
      </c>
      <c r="D1502" s="1">
        <v>0</v>
      </c>
      <c r="E1502" s="1">
        <v>0</v>
      </c>
      <c r="F1502" s="1">
        <v>0</v>
      </c>
      <c r="G1502" s="2">
        <f t="shared" si="34"/>
        <v>57645.956159999994</v>
      </c>
      <c r="H1502" s="2">
        <f t="shared" si="35"/>
        <v>8.0000000074505806E-2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697428.26</v>
      </c>
      <c r="D1503" s="1">
        <v>0</v>
      </c>
      <c r="E1503" s="1">
        <v>0</v>
      </c>
      <c r="F1503" s="1">
        <v>0</v>
      </c>
      <c r="G1503" s="2">
        <f t="shared" si="34"/>
        <v>16738.27824</v>
      </c>
      <c r="H1503" s="2">
        <f t="shared" si="35"/>
        <v>0.26000000000931323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18433.45</v>
      </c>
      <c r="D1510" s="1">
        <v>0</v>
      </c>
      <c r="E1510" s="1">
        <v>0</v>
      </c>
      <c r="F1510" s="1">
        <v>0</v>
      </c>
      <c r="G1510" s="2">
        <f t="shared" si="34"/>
        <v>571.43695000000002</v>
      </c>
      <c r="H1510" s="2">
        <f t="shared" si="35"/>
        <v>0.4500000000007276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414477.91000000015</v>
      </c>
      <c r="D1517" s="1">
        <v>0</v>
      </c>
      <c r="E1517" s="1">
        <v>0</v>
      </c>
      <c r="F1517" s="1">
        <v>0</v>
      </c>
      <c r="G1517" s="2">
        <f t="shared" si="34"/>
        <v>15750.160580000005</v>
      </c>
      <c r="H1517" s="2">
        <f t="shared" si="35"/>
        <v>8.9999999850988388E-2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111954.38</v>
      </c>
      <c r="D1518" s="1">
        <v>0</v>
      </c>
      <c r="E1518" s="1">
        <v>0</v>
      </c>
      <c r="F1518" s="1">
        <v>0</v>
      </c>
      <c r="G1518" s="2">
        <f t="shared" si="34"/>
        <v>4366.2208200000005</v>
      </c>
      <c r="H1518" s="2">
        <f t="shared" si="35"/>
        <v>0.38000000000465661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103329.38</v>
      </c>
      <c r="D1524" s="1">
        <v>0</v>
      </c>
      <c r="E1524" s="1">
        <v>0</v>
      </c>
      <c r="F1524" s="1">
        <v>0</v>
      </c>
      <c r="G1524" s="2">
        <f t="shared" si="34"/>
        <v>4649.8221000000003</v>
      </c>
      <c r="H1524" s="2">
        <f t="shared" si="35"/>
        <v>0.38000000000465661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103329.38</v>
      </c>
      <c r="D1530" s="1">
        <v>0</v>
      </c>
      <c r="E1530" s="1">
        <v>0</v>
      </c>
      <c r="F1530" s="1">
        <v>0</v>
      </c>
      <c r="G1530" s="2">
        <f t="shared" si="34"/>
        <v>5269.7983800000002</v>
      </c>
      <c r="H1530" s="2">
        <f t="shared" si="35"/>
        <v>0.38000000000465661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88135.81</v>
      </c>
      <c r="D1531" s="1">
        <v>0</v>
      </c>
      <c r="E1531" s="1">
        <v>0</v>
      </c>
      <c r="F1531" s="1">
        <v>0</v>
      </c>
      <c r="G1531" s="2">
        <f t="shared" si="34"/>
        <v>4583.0621199999996</v>
      </c>
      <c r="H1531" s="2">
        <f t="shared" si="35"/>
        <v>0.19000000000232831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15193.57</v>
      </c>
      <c r="D1532" s="1">
        <v>0</v>
      </c>
      <c r="E1532" s="1">
        <v>0</v>
      </c>
      <c r="F1532" s="1">
        <v>0</v>
      </c>
      <c r="G1532" s="2">
        <f t="shared" si="34"/>
        <v>805.25920999999994</v>
      </c>
      <c r="H1532" s="2">
        <f t="shared" si="35"/>
        <v>0.43000000000029104</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8625</v>
      </c>
      <c r="D1565" s="1">
        <v>0</v>
      </c>
      <c r="E1565" s="1">
        <v>0</v>
      </c>
      <c r="F1565" s="1">
        <v>0</v>
      </c>
      <c r="G1565" s="2">
        <f t="shared" si="34"/>
        <v>741.74999999999989</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8625</v>
      </c>
      <c r="D1568" s="1">
        <v>0</v>
      </c>
      <c r="E1568" s="1">
        <v>0</v>
      </c>
      <c r="F1568" s="1">
        <v>0</v>
      </c>
      <c r="G1568" s="2">
        <f t="shared" si="34"/>
        <v>767.625</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302523.53000000003</v>
      </c>
      <c r="D1576" s="1">
        <v>0</v>
      </c>
      <c r="E1576" s="1">
        <v>0</v>
      </c>
      <c r="F1576" s="1">
        <v>0</v>
      </c>
      <c r="G1576" s="2">
        <f t="shared" si="34"/>
        <v>29344.782410000003</v>
      </c>
      <c r="H1576" s="2">
        <f t="shared" si="35"/>
        <v>0.46999999997206032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302523.53000000003</v>
      </c>
      <c r="D1578" s="1">
        <v>0</v>
      </c>
      <c r="E1578" s="1">
        <v>0</v>
      </c>
      <c r="F1578" s="1">
        <v>0</v>
      </c>
      <c r="G1578" s="2">
        <f t="shared" si="34"/>
        <v>29949.829470000004</v>
      </c>
      <c r="H1578" s="2">
        <f t="shared" si="35"/>
        <v>0.46999999997206032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3299</v>
      </c>
      <c r="B1" s="377"/>
      <c r="C1" s="377"/>
    </row>
    <row r="2" spans="1:17" ht="33" customHeight="1" x14ac:dyDescent="0.2">
      <c r="A2" s="378" t="s">
        <v>3300</v>
      </c>
      <c r="B2" s="379"/>
      <c r="C2" s="376"/>
      <c r="D2" s="4"/>
      <c r="E2" s="4"/>
      <c r="F2" s="4"/>
      <c r="G2" s="4"/>
      <c r="H2" s="4"/>
      <c r="I2" s="4"/>
      <c r="J2" s="4"/>
      <c r="K2" s="4"/>
      <c r="L2" s="4"/>
      <c r="M2" s="4"/>
      <c r="N2" s="4"/>
      <c r="O2" s="4"/>
      <c r="P2" s="4"/>
      <c r="Q2" s="4"/>
    </row>
    <row r="3" spans="1:17" ht="18.75" customHeight="1" x14ac:dyDescent="0.2">
      <c r="A3" s="42" t="s">
        <v>3301</v>
      </c>
      <c r="B3" s="380" t="s">
        <v>3302</v>
      </c>
      <c r="C3" s="376"/>
      <c r="D3" s="4"/>
      <c r="E3" s="4"/>
      <c r="F3" s="4"/>
      <c r="G3" s="4"/>
      <c r="H3" s="4"/>
      <c r="I3" s="4"/>
      <c r="J3" s="4"/>
      <c r="K3" s="4"/>
      <c r="L3" s="4"/>
      <c r="M3" s="4"/>
      <c r="N3" s="4"/>
      <c r="O3" s="4"/>
      <c r="P3" s="4"/>
      <c r="Q3" s="4"/>
    </row>
    <row r="4" spans="1:17" ht="37.5" hidden="1" customHeight="1" x14ac:dyDescent="0.2">
      <c r="A4" s="43" t="s">
        <v>3303</v>
      </c>
      <c r="B4" s="375" t="s">
        <v>3304</v>
      </c>
      <c r="C4" s="376"/>
      <c r="D4" s="4"/>
      <c r="E4" s="4"/>
      <c r="F4" s="4"/>
      <c r="G4" s="4"/>
      <c r="H4" s="4"/>
      <c r="I4" s="4"/>
      <c r="J4" s="4"/>
      <c r="K4" s="4"/>
      <c r="L4" s="4"/>
      <c r="M4" s="4"/>
      <c r="N4" s="4"/>
      <c r="O4" s="4"/>
      <c r="P4" s="4"/>
      <c r="Q4" s="4"/>
    </row>
    <row r="5" spans="1:17" ht="48" hidden="1" customHeight="1" x14ac:dyDescent="0.2">
      <c r="A5" s="43" t="s">
        <v>3303</v>
      </c>
      <c r="B5" s="375" t="s">
        <v>3305</v>
      </c>
      <c r="C5" s="376"/>
      <c r="D5" s="4"/>
      <c r="E5" s="4"/>
      <c r="F5" s="4"/>
      <c r="G5" s="4"/>
      <c r="H5" s="4"/>
      <c r="I5" s="4"/>
      <c r="J5" s="4"/>
      <c r="K5" s="4"/>
      <c r="L5" s="4"/>
      <c r="M5" s="4"/>
      <c r="N5" s="4"/>
      <c r="O5" s="4"/>
      <c r="P5" s="4"/>
      <c r="Q5" s="4"/>
    </row>
    <row r="6" spans="1:17" ht="59.25" hidden="1" customHeight="1" x14ac:dyDescent="0.2">
      <c r="A6" s="43" t="s">
        <v>3303</v>
      </c>
      <c r="B6" s="375" t="s">
        <v>3306</v>
      </c>
      <c r="C6" s="376"/>
      <c r="D6" s="4"/>
      <c r="E6" s="4"/>
      <c r="F6" s="4"/>
      <c r="G6" s="4"/>
      <c r="H6" s="4"/>
      <c r="I6" s="4"/>
      <c r="J6" s="4"/>
      <c r="K6" s="4"/>
      <c r="L6" s="4"/>
      <c r="M6" s="4"/>
      <c r="N6" s="4"/>
      <c r="O6" s="4"/>
      <c r="P6" s="4"/>
      <c r="Q6" s="4"/>
    </row>
    <row r="7" spans="1:17" ht="48" hidden="1" customHeight="1" x14ac:dyDescent="0.2">
      <c r="A7" s="43" t="s">
        <v>3307</v>
      </c>
      <c r="B7" s="375" t="s">
        <v>3308</v>
      </c>
      <c r="C7" s="376"/>
      <c r="D7" s="4"/>
      <c r="E7" s="4"/>
      <c r="F7" s="4"/>
      <c r="G7" s="4"/>
      <c r="H7" s="4"/>
      <c r="I7" s="4"/>
      <c r="J7" s="4"/>
      <c r="K7" s="4"/>
      <c r="L7" s="4"/>
      <c r="M7" s="4"/>
      <c r="N7" s="4"/>
      <c r="O7" s="4"/>
      <c r="P7" s="4"/>
      <c r="Q7" s="4"/>
    </row>
    <row r="8" spans="1:17" ht="41.25" hidden="1" customHeight="1" x14ac:dyDescent="0.2">
      <c r="A8" s="43" t="s">
        <v>3309</v>
      </c>
      <c r="B8" s="375" t="s">
        <v>3310</v>
      </c>
      <c r="C8" s="376"/>
      <c r="D8" s="4"/>
      <c r="E8" s="4"/>
      <c r="F8" s="4"/>
      <c r="G8" s="4"/>
      <c r="H8" s="4"/>
      <c r="I8" s="4"/>
      <c r="J8" s="4"/>
      <c r="K8" s="4"/>
      <c r="L8" s="4"/>
      <c r="M8" s="4"/>
      <c r="N8" s="4"/>
      <c r="O8" s="4"/>
      <c r="P8" s="4"/>
      <c r="Q8" s="4"/>
    </row>
    <row r="9" spans="1:17" ht="59.25" hidden="1" customHeight="1" x14ac:dyDescent="0.2">
      <c r="A9" s="43" t="s">
        <v>3311</v>
      </c>
      <c r="B9" s="375" t="s">
        <v>3312</v>
      </c>
      <c r="C9" s="376"/>
      <c r="D9" s="4"/>
      <c r="E9" s="4"/>
      <c r="F9" s="4"/>
      <c r="G9" s="4"/>
      <c r="H9" s="4"/>
      <c r="I9" s="4"/>
      <c r="J9" s="4"/>
      <c r="K9" s="4"/>
      <c r="L9" s="4"/>
      <c r="M9" s="4"/>
      <c r="N9" s="4"/>
      <c r="O9" s="4"/>
      <c r="P9" s="4"/>
      <c r="Q9" s="4"/>
    </row>
    <row r="10" spans="1:17" ht="61.5" hidden="1" customHeight="1" x14ac:dyDescent="0.2">
      <c r="A10" s="43" t="s">
        <v>3311</v>
      </c>
      <c r="B10" s="375" t="s">
        <v>3313</v>
      </c>
      <c r="C10" s="376"/>
      <c r="D10" s="4"/>
      <c r="E10" s="4"/>
      <c r="F10" s="4"/>
      <c r="G10" s="4"/>
      <c r="H10" s="4"/>
      <c r="I10" s="4"/>
      <c r="J10" s="4"/>
      <c r="K10" s="4"/>
      <c r="L10" s="4"/>
      <c r="M10" s="4"/>
      <c r="N10" s="4"/>
      <c r="O10" s="4"/>
      <c r="P10" s="4"/>
      <c r="Q10" s="4"/>
    </row>
    <row r="11" spans="1:17" ht="43.5" hidden="1" customHeight="1" x14ac:dyDescent="0.2">
      <c r="A11" s="43" t="s">
        <v>3311</v>
      </c>
      <c r="B11" s="375" t="s">
        <v>3314</v>
      </c>
      <c r="C11" s="376"/>
      <c r="D11" s="4"/>
      <c r="E11" s="4"/>
      <c r="F11" s="4"/>
      <c r="G11" s="4"/>
      <c r="H11" s="4"/>
      <c r="I11" s="4"/>
      <c r="J11" s="4"/>
      <c r="K11" s="4"/>
      <c r="L11" s="4"/>
      <c r="M11" s="4"/>
      <c r="N11" s="4"/>
      <c r="O11" s="4"/>
      <c r="P11" s="4"/>
      <c r="Q11" s="4"/>
    </row>
    <row r="12" spans="1:17" ht="27.75" hidden="1" customHeight="1" x14ac:dyDescent="0.2">
      <c r="A12" s="43" t="s">
        <v>3315</v>
      </c>
      <c r="B12" s="375" t="s">
        <v>3316</v>
      </c>
      <c r="C12" s="376"/>
      <c r="D12" s="4"/>
      <c r="E12" s="4"/>
      <c r="F12" s="4"/>
      <c r="G12" s="4"/>
      <c r="H12" s="4"/>
      <c r="I12" s="4"/>
      <c r="J12" s="4"/>
      <c r="K12" s="4"/>
      <c r="L12" s="4"/>
      <c r="M12" s="4"/>
      <c r="N12" s="4"/>
      <c r="O12" s="4"/>
      <c r="P12" s="4"/>
      <c r="Q12" s="4"/>
    </row>
    <row r="13" spans="1:17" ht="27.75" hidden="1" customHeight="1" x14ac:dyDescent="0.2">
      <c r="A13" s="43" t="s">
        <v>3317</v>
      </c>
      <c r="B13" s="375" t="s">
        <v>3318</v>
      </c>
      <c r="C13" s="376"/>
      <c r="D13" s="4"/>
      <c r="E13" s="4"/>
      <c r="F13" s="4"/>
      <c r="G13" s="4"/>
      <c r="H13" s="4"/>
      <c r="I13" s="4"/>
      <c r="J13" s="4"/>
      <c r="K13" s="4"/>
      <c r="L13" s="4"/>
      <c r="M13" s="4"/>
      <c r="N13" s="4"/>
      <c r="O13" s="4"/>
      <c r="P13" s="4"/>
      <c r="Q13" s="4"/>
    </row>
    <row r="14" spans="1:17" ht="45.75" hidden="1" customHeight="1" x14ac:dyDescent="0.2">
      <c r="A14" s="43" t="s">
        <v>3319</v>
      </c>
      <c r="B14" s="375" t="s">
        <v>3320</v>
      </c>
      <c r="C14" s="376"/>
      <c r="D14" s="4"/>
      <c r="E14" s="4"/>
      <c r="F14" s="4"/>
      <c r="G14" s="4"/>
      <c r="H14" s="4"/>
      <c r="I14" s="4"/>
      <c r="J14" s="4"/>
      <c r="K14" s="4"/>
      <c r="L14" s="4"/>
      <c r="M14" s="4"/>
      <c r="N14" s="4"/>
      <c r="O14" s="4"/>
      <c r="P14" s="4"/>
      <c r="Q14" s="4"/>
    </row>
    <row r="15" spans="1:17" ht="45.75" hidden="1" customHeight="1" x14ac:dyDescent="0.2">
      <c r="A15" s="43" t="s">
        <v>3321</v>
      </c>
      <c r="B15" s="375" t="s">
        <v>3322</v>
      </c>
      <c r="C15" s="376"/>
      <c r="D15" s="4"/>
      <c r="E15" s="4"/>
      <c r="F15" s="4"/>
      <c r="G15" s="4"/>
      <c r="H15" s="4"/>
      <c r="I15" s="4"/>
      <c r="J15" s="4"/>
      <c r="K15" s="4"/>
      <c r="L15" s="4"/>
      <c r="M15" s="4"/>
      <c r="N15" s="4"/>
      <c r="O15" s="4"/>
      <c r="P15" s="4"/>
      <c r="Q15" s="4"/>
    </row>
    <row r="16" spans="1:17" ht="51" hidden="1" customHeight="1" x14ac:dyDescent="0.2">
      <c r="A16" s="43" t="s">
        <v>3323</v>
      </c>
      <c r="B16" s="375" t="s">
        <v>3324</v>
      </c>
      <c r="C16" s="376"/>
      <c r="D16" s="4"/>
      <c r="E16" s="4"/>
      <c r="F16" s="4"/>
      <c r="G16" s="4"/>
      <c r="H16" s="4"/>
      <c r="I16" s="4"/>
      <c r="J16" s="4"/>
      <c r="K16" s="4"/>
      <c r="L16" s="4"/>
      <c r="M16" s="4"/>
      <c r="N16" s="4"/>
      <c r="O16" s="4"/>
      <c r="P16" s="4"/>
      <c r="Q16" s="4"/>
    </row>
    <row r="17" spans="1:17" ht="27.75" hidden="1" customHeight="1" x14ac:dyDescent="0.2">
      <c r="A17" s="43" t="s">
        <v>3325</v>
      </c>
      <c r="B17" s="375" t="s">
        <v>3326</v>
      </c>
      <c r="C17" s="376"/>
      <c r="D17" s="4"/>
      <c r="E17" s="4"/>
      <c r="F17" s="4"/>
      <c r="G17" s="4"/>
      <c r="H17" s="4"/>
      <c r="I17" s="4"/>
      <c r="J17" s="4"/>
      <c r="K17" s="4"/>
      <c r="L17" s="4"/>
      <c r="M17" s="4"/>
      <c r="N17" s="4"/>
      <c r="O17" s="4"/>
      <c r="P17" s="4"/>
      <c r="Q17" s="4"/>
    </row>
    <row r="18" spans="1:17" ht="27.75" hidden="1" customHeight="1" x14ac:dyDescent="0.2">
      <c r="A18" s="43" t="s">
        <v>3327</v>
      </c>
      <c r="B18" s="375" t="s">
        <v>3328</v>
      </c>
      <c r="C18" s="376"/>
      <c r="D18" s="4"/>
      <c r="E18" s="4"/>
      <c r="F18" s="4"/>
      <c r="G18" s="4"/>
      <c r="H18" s="4"/>
      <c r="I18" s="4"/>
      <c r="J18" s="4"/>
      <c r="K18" s="4"/>
      <c r="L18" s="4"/>
      <c r="M18" s="4"/>
      <c r="N18" s="4"/>
      <c r="O18" s="4"/>
      <c r="P18" s="4"/>
      <c r="Q18" s="4"/>
    </row>
    <row r="19" spans="1:17" ht="45" hidden="1" customHeight="1" x14ac:dyDescent="0.2">
      <c r="A19" s="43" t="s">
        <v>3327</v>
      </c>
      <c r="B19" s="375" t="s">
        <v>3329</v>
      </c>
      <c r="C19" s="376"/>
      <c r="D19" s="4"/>
      <c r="E19" s="4"/>
      <c r="F19" s="4"/>
      <c r="G19" s="4"/>
      <c r="H19" s="4"/>
      <c r="I19" s="4"/>
      <c r="J19" s="4"/>
      <c r="K19" s="4"/>
      <c r="L19" s="4"/>
      <c r="M19" s="4"/>
      <c r="N19" s="4"/>
      <c r="O19" s="4"/>
      <c r="P19" s="4"/>
      <c r="Q19" s="4"/>
    </row>
    <row r="20" spans="1:17" ht="45" hidden="1" customHeight="1" x14ac:dyDescent="0.2">
      <c r="A20" s="43" t="s">
        <v>3330</v>
      </c>
      <c r="B20" s="375" t="s">
        <v>3331</v>
      </c>
      <c r="C20" s="376"/>
      <c r="D20" s="4"/>
      <c r="E20" s="4"/>
      <c r="F20" s="4"/>
      <c r="G20" s="4"/>
      <c r="H20" s="4"/>
      <c r="I20" s="4"/>
      <c r="J20" s="4"/>
      <c r="K20" s="4"/>
      <c r="L20" s="4"/>
      <c r="M20" s="4"/>
      <c r="N20" s="4"/>
      <c r="O20" s="4"/>
      <c r="P20" s="4"/>
      <c r="Q20" s="4"/>
    </row>
    <row r="21" spans="1:17" ht="30" hidden="1" customHeight="1" x14ac:dyDescent="0.2">
      <c r="A21" s="43" t="s">
        <v>3332</v>
      </c>
      <c r="B21" s="375" t="s">
        <v>3333</v>
      </c>
      <c r="C21" s="376"/>
      <c r="D21" s="4"/>
      <c r="E21" s="4"/>
      <c r="F21" s="4"/>
      <c r="G21" s="4"/>
      <c r="H21" s="4"/>
      <c r="I21" s="4"/>
      <c r="J21" s="4"/>
      <c r="K21" s="4"/>
      <c r="L21" s="4"/>
      <c r="M21" s="4"/>
      <c r="N21" s="4"/>
      <c r="O21" s="4"/>
      <c r="P21" s="4"/>
      <c r="Q21" s="4"/>
    </row>
    <row r="22" spans="1:17" ht="30" hidden="1" customHeight="1" x14ac:dyDescent="0.2">
      <c r="A22" s="43" t="s">
        <v>3334</v>
      </c>
      <c r="B22" s="375" t="s">
        <v>3335</v>
      </c>
      <c r="C22" s="376"/>
      <c r="D22" s="4"/>
      <c r="E22" s="4"/>
      <c r="F22" s="4"/>
      <c r="G22" s="4"/>
      <c r="H22" s="4"/>
      <c r="I22" s="4"/>
      <c r="J22" s="4"/>
      <c r="K22" s="4"/>
      <c r="L22" s="4"/>
      <c r="M22" s="4"/>
      <c r="N22" s="4"/>
      <c r="O22" s="4"/>
      <c r="P22" s="4"/>
      <c r="Q22" s="4"/>
    </row>
    <row r="23" spans="1:17" ht="30" hidden="1" customHeight="1" x14ac:dyDescent="0.2">
      <c r="A23" s="43" t="s">
        <v>3336</v>
      </c>
      <c r="B23" s="375" t="s">
        <v>3337</v>
      </c>
      <c r="C23" s="376"/>
      <c r="D23" s="4"/>
      <c r="E23" s="4"/>
      <c r="F23" s="4"/>
      <c r="G23" s="4"/>
      <c r="H23" s="4"/>
      <c r="I23" s="4"/>
      <c r="J23" s="4"/>
      <c r="K23" s="4"/>
      <c r="L23" s="4"/>
      <c r="M23" s="4"/>
      <c r="N23" s="4"/>
      <c r="O23" s="4"/>
      <c r="P23" s="4"/>
      <c r="Q23" s="4"/>
    </row>
    <row r="24" spans="1:17" ht="30" hidden="1" customHeight="1" x14ac:dyDescent="0.2">
      <c r="A24" s="43" t="s">
        <v>3338</v>
      </c>
      <c r="B24" s="375" t="s">
        <v>3339</v>
      </c>
      <c r="C24" s="376"/>
      <c r="D24" s="4"/>
      <c r="E24" s="4"/>
      <c r="F24" s="4"/>
      <c r="G24" s="4"/>
      <c r="H24" s="4"/>
      <c r="I24" s="4"/>
      <c r="J24" s="4"/>
      <c r="K24" s="4"/>
      <c r="L24" s="4"/>
      <c r="M24" s="4"/>
      <c r="N24" s="4"/>
      <c r="O24" s="4"/>
      <c r="P24" s="4"/>
      <c r="Q24" s="4"/>
    </row>
    <row r="25" spans="1:17" ht="30" hidden="1" customHeight="1" x14ac:dyDescent="0.2">
      <c r="A25" s="43" t="s">
        <v>3340</v>
      </c>
      <c r="B25" s="375" t="s">
        <v>3341</v>
      </c>
      <c r="C25" s="376"/>
      <c r="D25" s="4"/>
      <c r="E25" s="4"/>
      <c r="F25" s="4"/>
      <c r="G25" s="4"/>
      <c r="H25" s="4"/>
      <c r="I25" s="4"/>
      <c r="J25" s="4"/>
      <c r="K25" s="4"/>
      <c r="L25" s="4"/>
      <c r="M25" s="4"/>
      <c r="N25" s="4"/>
      <c r="O25" s="4"/>
      <c r="P25" s="4"/>
      <c r="Q25" s="4"/>
    </row>
    <row r="26" spans="1:17" ht="30" hidden="1" customHeight="1" x14ac:dyDescent="0.2">
      <c r="A26" s="43" t="s">
        <v>3342</v>
      </c>
      <c r="B26" s="375" t="s">
        <v>3343</v>
      </c>
      <c r="C26" s="376"/>
      <c r="D26" s="4"/>
      <c r="E26" s="4"/>
      <c r="F26" s="4"/>
      <c r="G26" s="4"/>
      <c r="H26" s="4"/>
      <c r="I26" s="4"/>
      <c r="J26" s="4"/>
      <c r="K26" s="4"/>
      <c r="L26" s="4"/>
      <c r="M26" s="4"/>
      <c r="N26" s="4"/>
      <c r="O26" s="4"/>
      <c r="P26" s="4"/>
      <c r="Q26" s="4"/>
    </row>
    <row r="27" spans="1:17" ht="70.5" hidden="1" customHeight="1" x14ac:dyDescent="0.2">
      <c r="A27" s="43" t="s">
        <v>3344</v>
      </c>
      <c r="B27" s="375" t="s">
        <v>3345</v>
      </c>
      <c r="C27" s="376"/>
      <c r="D27" s="4"/>
      <c r="E27" s="4"/>
      <c r="F27" s="4"/>
      <c r="G27" s="4"/>
      <c r="H27" s="4"/>
      <c r="I27" s="4"/>
      <c r="J27" s="4"/>
      <c r="K27" s="4"/>
      <c r="L27" s="4"/>
      <c r="M27" s="4"/>
      <c r="N27" s="4"/>
      <c r="O27" s="4"/>
      <c r="P27" s="4"/>
      <c r="Q27" s="4"/>
    </row>
    <row r="28" spans="1:17" ht="48" hidden="1" customHeight="1" x14ac:dyDescent="0.2">
      <c r="A28" s="43" t="s">
        <v>3346</v>
      </c>
      <c r="B28" s="375" t="s">
        <v>3347</v>
      </c>
      <c r="C28" s="376"/>
      <c r="D28" s="4"/>
      <c r="E28" s="4"/>
      <c r="F28" s="4"/>
      <c r="G28" s="4"/>
      <c r="H28" s="4"/>
      <c r="I28" s="4"/>
      <c r="J28" s="4"/>
      <c r="K28" s="4"/>
      <c r="L28" s="4"/>
      <c r="M28" s="4"/>
      <c r="N28" s="4"/>
      <c r="O28" s="4"/>
      <c r="P28" s="4"/>
      <c r="Q28" s="4"/>
    </row>
    <row r="29" spans="1:17" ht="100.5" hidden="1" customHeight="1" x14ac:dyDescent="0.2">
      <c r="A29" s="43" t="s">
        <v>3348</v>
      </c>
      <c r="B29" s="375" t="s">
        <v>3349</v>
      </c>
      <c r="C29" s="376"/>
      <c r="D29" s="4"/>
      <c r="E29" s="4"/>
      <c r="F29" s="4"/>
      <c r="G29" s="4"/>
      <c r="H29" s="4"/>
      <c r="I29" s="4"/>
      <c r="J29" s="4"/>
      <c r="K29" s="4"/>
      <c r="L29" s="4"/>
      <c r="M29" s="4"/>
      <c r="N29" s="4"/>
      <c r="O29" s="4"/>
      <c r="P29" s="4"/>
      <c r="Q29" s="4"/>
    </row>
    <row r="30" spans="1:17" ht="45" hidden="1" customHeight="1" x14ac:dyDescent="0.2">
      <c r="A30" s="43" t="s">
        <v>3350</v>
      </c>
      <c r="B30" s="375" t="s">
        <v>3351</v>
      </c>
      <c r="C30" s="376"/>
      <c r="D30" s="4"/>
      <c r="E30" s="4"/>
      <c r="F30" s="4"/>
      <c r="G30" s="4"/>
      <c r="H30" s="4"/>
      <c r="I30" s="4"/>
      <c r="J30" s="4"/>
      <c r="K30" s="4"/>
      <c r="L30" s="4"/>
      <c r="M30" s="4"/>
      <c r="N30" s="4"/>
      <c r="O30" s="4"/>
      <c r="P30" s="4"/>
      <c r="Q30" s="4"/>
    </row>
    <row r="31" spans="1:17" ht="45" hidden="1" customHeight="1" x14ac:dyDescent="0.2">
      <c r="A31" s="43" t="s">
        <v>3352</v>
      </c>
      <c r="B31" s="375" t="s">
        <v>3353</v>
      </c>
      <c r="C31" s="376"/>
      <c r="D31" s="4"/>
      <c r="E31" s="4"/>
      <c r="F31" s="4"/>
      <c r="G31" s="4"/>
      <c r="H31" s="4"/>
      <c r="I31" s="4"/>
      <c r="J31" s="4"/>
      <c r="K31" s="4"/>
      <c r="L31" s="4"/>
      <c r="M31" s="4"/>
      <c r="N31" s="4"/>
      <c r="O31" s="4"/>
      <c r="P31" s="4"/>
      <c r="Q31" s="4"/>
    </row>
    <row r="32" spans="1:17" ht="45" hidden="1" customHeight="1" x14ac:dyDescent="0.2">
      <c r="A32" s="43" t="s">
        <v>3354</v>
      </c>
      <c r="B32" s="375" t="s">
        <v>3355</v>
      </c>
      <c r="C32" s="376"/>
      <c r="D32" s="4"/>
      <c r="E32" s="4"/>
      <c r="F32" s="4"/>
      <c r="G32" s="4"/>
      <c r="H32" s="4"/>
      <c r="I32" s="4"/>
      <c r="J32" s="4"/>
      <c r="K32" s="4"/>
      <c r="L32" s="4"/>
      <c r="M32" s="4"/>
      <c r="N32" s="4"/>
      <c r="O32" s="4"/>
      <c r="P32" s="4"/>
      <c r="Q32" s="4"/>
    </row>
    <row r="33" spans="1:17" ht="72" hidden="1" customHeight="1" x14ac:dyDescent="0.2">
      <c r="A33" s="43" t="s">
        <v>3356</v>
      </c>
      <c r="B33" s="375" t="s">
        <v>3357</v>
      </c>
      <c r="C33" s="376"/>
      <c r="D33" s="4"/>
      <c r="E33" s="4"/>
      <c r="F33" s="4"/>
      <c r="G33" s="4"/>
      <c r="H33" s="4"/>
      <c r="I33" s="4"/>
      <c r="J33" s="4"/>
      <c r="K33" s="4"/>
      <c r="L33" s="4"/>
      <c r="M33" s="4"/>
      <c r="N33" s="4"/>
      <c r="O33" s="4"/>
      <c r="P33" s="4"/>
      <c r="Q33" s="4"/>
    </row>
    <row r="34" spans="1:17" ht="79.5" hidden="1" customHeight="1" x14ac:dyDescent="0.2">
      <c r="A34" s="43" t="s">
        <v>3358</v>
      </c>
      <c r="B34" s="375" t="s">
        <v>3359</v>
      </c>
      <c r="C34" s="376"/>
      <c r="D34" s="4"/>
      <c r="E34" s="4"/>
      <c r="F34" s="4"/>
      <c r="G34" s="4"/>
      <c r="H34" s="4"/>
      <c r="I34" s="4"/>
      <c r="J34" s="4"/>
      <c r="K34" s="4"/>
      <c r="L34" s="4"/>
      <c r="M34" s="4"/>
      <c r="N34" s="4"/>
      <c r="O34" s="4"/>
      <c r="P34" s="4"/>
      <c r="Q34" s="4"/>
    </row>
    <row r="35" spans="1:17" ht="70.5" hidden="1" customHeight="1" x14ac:dyDescent="0.2">
      <c r="A35" s="43" t="s">
        <v>3360</v>
      </c>
      <c r="B35" s="375" t="s">
        <v>3361</v>
      </c>
      <c r="C35" s="376"/>
      <c r="D35" s="4"/>
      <c r="E35" s="4"/>
      <c r="F35" s="4"/>
      <c r="G35" s="4"/>
      <c r="H35" s="4"/>
      <c r="I35" s="4"/>
      <c r="J35" s="4"/>
      <c r="K35" s="4"/>
      <c r="L35" s="4"/>
      <c r="M35" s="4"/>
      <c r="N35" s="4"/>
      <c r="O35" s="4"/>
      <c r="P35" s="4"/>
      <c r="Q35" s="4"/>
    </row>
    <row r="36" spans="1:17" ht="45.75" hidden="1" customHeight="1" x14ac:dyDescent="0.2">
      <c r="A36" s="43" t="s">
        <v>3362</v>
      </c>
      <c r="B36" s="375" t="s">
        <v>3363</v>
      </c>
      <c r="C36" s="376"/>
      <c r="D36" s="4"/>
      <c r="E36" s="4"/>
      <c r="F36" s="4"/>
      <c r="G36" s="4"/>
      <c r="H36" s="4"/>
      <c r="I36" s="4"/>
      <c r="J36" s="4"/>
      <c r="K36" s="4"/>
      <c r="L36" s="4"/>
      <c r="M36" s="4"/>
      <c r="N36" s="4"/>
      <c r="O36" s="4"/>
      <c r="P36" s="4"/>
      <c r="Q36" s="4"/>
    </row>
    <row r="37" spans="1:17" ht="54.75" hidden="1" customHeight="1" x14ac:dyDescent="0.2">
      <c r="A37" s="43" t="s">
        <v>3364</v>
      </c>
      <c r="B37" s="375" t="s">
        <v>3365</v>
      </c>
      <c r="C37" s="376"/>
      <c r="D37" s="4"/>
      <c r="E37" s="4"/>
      <c r="F37" s="4"/>
      <c r="G37" s="4"/>
      <c r="H37" s="4"/>
      <c r="I37" s="4"/>
      <c r="J37" s="4"/>
      <c r="K37" s="4"/>
      <c r="L37" s="4"/>
      <c r="M37" s="4"/>
      <c r="N37" s="4"/>
      <c r="O37" s="4"/>
      <c r="P37" s="4"/>
      <c r="Q37" s="4"/>
    </row>
    <row r="38" spans="1:17" ht="37.5" hidden="1" customHeight="1" x14ac:dyDescent="0.2">
      <c r="A38" s="43" t="s">
        <v>3366</v>
      </c>
      <c r="B38" s="375" t="s">
        <v>3367</v>
      </c>
      <c r="C38" s="376"/>
      <c r="D38" s="4"/>
      <c r="E38" s="4"/>
      <c r="F38" s="4"/>
      <c r="G38" s="4"/>
      <c r="H38" s="4"/>
      <c r="I38" s="4"/>
      <c r="J38" s="4"/>
      <c r="K38" s="4"/>
      <c r="L38" s="4"/>
      <c r="M38" s="4"/>
      <c r="N38" s="4"/>
      <c r="O38" s="4"/>
      <c r="P38" s="4"/>
      <c r="Q38" s="4"/>
    </row>
    <row r="39" spans="1:17" ht="61.5" hidden="1" customHeight="1" x14ac:dyDescent="0.2">
      <c r="A39" s="43" t="s">
        <v>3368</v>
      </c>
      <c r="B39" s="375" t="s">
        <v>3369</v>
      </c>
      <c r="C39" s="376"/>
      <c r="D39" s="4"/>
      <c r="E39" s="4"/>
      <c r="F39" s="4"/>
      <c r="G39" s="4"/>
      <c r="H39" s="4"/>
      <c r="I39" s="4"/>
      <c r="J39" s="4"/>
      <c r="K39" s="4"/>
      <c r="L39" s="4"/>
      <c r="M39" s="4"/>
      <c r="N39" s="4"/>
      <c r="O39" s="4"/>
      <c r="P39" s="4"/>
      <c r="Q39" s="4"/>
    </row>
    <row r="40" spans="1:17" ht="53.25" hidden="1" customHeight="1" x14ac:dyDescent="0.2">
      <c r="A40" s="43" t="s">
        <v>3370</v>
      </c>
      <c r="B40" s="375" t="s">
        <v>3371</v>
      </c>
      <c r="C40" s="376"/>
      <c r="D40" s="4"/>
      <c r="E40" s="4"/>
      <c r="F40" s="4"/>
      <c r="G40" s="4"/>
      <c r="H40" s="4"/>
      <c r="I40" s="4"/>
      <c r="J40" s="4"/>
      <c r="K40" s="4"/>
      <c r="L40" s="4"/>
      <c r="M40" s="4"/>
      <c r="N40" s="4"/>
      <c r="O40" s="4"/>
      <c r="P40" s="4"/>
      <c r="Q40" s="4"/>
    </row>
    <row r="41" spans="1:17" ht="73.5" hidden="1" customHeight="1" x14ac:dyDescent="0.2">
      <c r="A41" s="43" t="s">
        <v>3372</v>
      </c>
      <c r="B41" s="375" t="s">
        <v>3373</v>
      </c>
      <c r="C41" s="376"/>
      <c r="D41" s="4"/>
      <c r="E41" s="4"/>
      <c r="F41" s="4"/>
      <c r="G41" s="4"/>
      <c r="H41" s="4"/>
      <c r="I41" s="4"/>
      <c r="J41" s="4"/>
      <c r="K41" s="4"/>
      <c r="L41" s="4"/>
      <c r="M41" s="4"/>
      <c r="N41" s="4"/>
      <c r="O41" s="4"/>
      <c r="P41" s="4"/>
      <c r="Q41" s="4"/>
    </row>
    <row r="42" spans="1:17" ht="57.75" hidden="1" customHeight="1" x14ac:dyDescent="0.2">
      <c r="A42" s="43" t="s">
        <v>3374</v>
      </c>
      <c r="B42" s="375" t="s">
        <v>3375</v>
      </c>
      <c r="C42" s="376"/>
      <c r="D42" s="4"/>
      <c r="E42" s="4"/>
      <c r="F42" s="4"/>
      <c r="G42" s="4"/>
      <c r="H42" s="4"/>
      <c r="I42" s="4"/>
      <c r="J42" s="4"/>
      <c r="K42" s="4"/>
      <c r="L42" s="4"/>
      <c r="M42" s="4"/>
      <c r="N42" s="4"/>
      <c r="O42" s="4"/>
      <c r="P42" s="4"/>
      <c r="Q42" s="4"/>
    </row>
    <row r="43" spans="1:17" ht="84" hidden="1" customHeight="1" x14ac:dyDescent="0.2">
      <c r="A43" s="43" t="s">
        <v>3376</v>
      </c>
      <c r="B43" s="375" t="s">
        <v>3377</v>
      </c>
      <c r="C43" s="376"/>
      <c r="D43" s="4"/>
      <c r="E43" s="4"/>
      <c r="F43" s="4"/>
      <c r="G43" s="4"/>
      <c r="H43" s="4"/>
      <c r="I43" s="4"/>
      <c r="J43" s="4"/>
      <c r="K43" s="4"/>
      <c r="L43" s="4"/>
      <c r="M43" s="4"/>
      <c r="N43" s="4"/>
      <c r="O43" s="4"/>
      <c r="P43" s="4"/>
      <c r="Q43" s="4"/>
    </row>
    <row r="44" spans="1:17" ht="48" hidden="1" customHeight="1" x14ac:dyDescent="0.2">
      <c r="A44" s="43" t="s">
        <v>3378</v>
      </c>
      <c r="B44" s="375" t="s">
        <v>3379</v>
      </c>
      <c r="C44" s="376"/>
      <c r="D44" s="4"/>
      <c r="E44" s="4"/>
      <c r="F44" s="4"/>
      <c r="G44" s="4"/>
      <c r="H44" s="4"/>
      <c r="I44" s="4"/>
      <c r="J44" s="4"/>
      <c r="K44" s="4"/>
      <c r="L44" s="4"/>
      <c r="M44" s="4"/>
      <c r="N44" s="4"/>
      <c r="O44" s="4"/>
      <c r="P44" s="4"/>
      <c r="Q44" s="4"/>
    </row>
    <row r="45" spans="1:17" ht="57" hidden="1" customHeight="1" x14ac:dyDescent="0.2">
      <c r="A45" s="43" t="s">
        <v>3380</v>
      </c>
      <c r="B45" s="375" t="s">
        <v>3381</v>
      </c>
      <c r="C45" s="376"/>
      <c r="D45" s="4"/>
      <c r="E45" s="4"/>
      <c r="F45" s="4"/>
      <c r="G45" s="4"/>
      <c r="H45" s="4"/>
      <c r="I45" s="4"/>
      <c r="J45" s="4"/>
      <c r="K45" s="4"/>
      <c r="L45" s="4"/>
      <c r="M45" s="4"/>
      <c r="N45" s="4"/>
      <c r="O45" s="4"/>
      <c r="P45" s="4"/>
      <c r="Q45" s="4"/>
    </row>
    <row r="46" spans="1:17" ht="73.5" hidden="1" customHeight="1" x14ac:dyDescent="0.2">
      <c r="A46" s="43" t="s">
        <v>3382</v>
      </c>
      <c r="B46" s="385" t="s">
        <v>3383</v>
      </c>
      <c r="C46" s="376"/>
      <c r="D46" s="41"/>
      <c r="E46" s="4"/>
      <c r="F46" s="4"/>
      <c r="G46" s="4"/>
      <c r="H46" s="4"/>
      <c r="I46" s="4"/>
      <c r="J46" s="4"/>
      <c r="K46" s="4"/>
      <c r="L46" s="4"/>
      <c r="M46" s="4"/>
      <c r="N46" s="4"/>
      <c r="O46" s="4"/>
      <c r="P46" s="4"/>
      <c r="Q46" s="4"/>
    </row>
    <row r="47" spans="1:17" ht="66" hidden="1" customHeight="1" x14ac:dyDescent="0.2">
      <c r="A47" s="48" t="s">
        <v>3384</v>
      </c>
      <c r="B47" s="386" t="s">
        <v>3385</v>
      </c>
      <c r="C47" s="386"/>
      <c r="D47" s="4"/>
      <c r="E47" s="4"/>
      <c r="F47" s="4"/>
      <c r="G47" s="4"/>
      <c r="H47" s="4"/>
      <c r="I47" s="4"/>
      <c r="J47" s="4"/>
      <c r="K47" s="4"/>
      <c r="L47" s="4"/>
      <c r="M47" s="4"/>
      <c r="N47" s="4"/>
      <c r="O47" s="4"/>
      <c r="P47" s="4"/>
      <c r="Q47" s="4"/>
    </row>
    <row r="48" spans="1:17" ht="123.75" customHeight="1" x14ac:dyDescent="0.2">
      <c r="A48" s="269" t="s">
        <v>3386</v>
      </c>
      <c r="B48" s="384" t="s">
        <v>3387</v>
      </c>
      <c r="C48" s="383"/>
      <c r="D48" s="4"/>
      <c r="E48" s="4"/>
      <c r="F48" s="4"/>
      <c r="G48" s="4"/>
      <c r="H48" s="4"/>
      <c r="I48" s="4"/>
      <c r="J48" s="4"/>
      <c r="K48" s="4"/>
      <c r="L48" s="4"/>
      <c r="M48" s="4"/>
      <c r="N48" s="4"/>
      <c r="O48" s="4"/>
      <c r="P48" s="4"/>
      <c r="Q48" s="4"/>
    </row>
    <row r="49" spans="1:17" ht="34.5" customHeight="1" x14ac:dyDescent="0.2">
      <c r="A49" s="269" t="s">
        <v>3388</v>
      </c>
      <c r="B49" s="382" t="s">
        <v>3389</v>
      </c>
      <c r="C49" s="383"/>
      <c r="D49" s="4"/>
      <c r="E49" s="4"/>
      <c r="F49" s="4"/>
      <c r="G49" s="4"/>
      <c r="H49" s="4"/>
      <c r="I49" s="4"/>
      <c r="J49" s="4"/>
      <c r="K49" s="4"/>
      <c r="L49" s="4"/>
      <c r="M49" s="4"/>
      <c r="N49" s="4"/>
      <c r="O49" s="4"/>
      <c r="P49" s="4"/>
      <c r="Q49" s="4"/>
    </row>
    <row r="50" spans="1:17" ht="34.5" customHeight="1" x14ac:dyDescent="0.2">
      <c r="A50" s="269" t="s">
        <v>3390</v>
      </c>
      <c r="B50" s="382" t="s">
        <v>3391</v>
      </c>
      <c r="C50" s="383"/>
      <c r="D50" s="4"/>
      <c r="E50" s="4"/>
      <c r="F50" s="4"/>
      <c r="G50" s="4"/>
      <c r="H50" s="4"/>
      <c r="I50" s="4"/>
      <c r="J50" s="4"/>
      <c r="K50" s="4"/>
      <c r="L50" s="4"/>
      <c r="M50" s="4"/>
      <c r="N50" s="4"/>
      <c r="O50" s="4"/>
      <c r="P50" s="4"/>
      <c r="Q50" s="4"/>
    </row>
    <row r="51" spans="1:17" ht="31.5" customHeight="1" x14ac:dyDescent="0.2">
      <c r="A51" s="311" t="s">
        <v>3392</v>
      </c>
      <c r="B51" s="381"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31309</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2758956</v>
      </c>
      <c r="I16" s="172">
        <f>'PR-RAS'!E6</f>
        <v>3212156.66</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2713307</v>
      </c>
      <c r="I17" s="172">
        <f>'PR-RAS'!E151</f>
        <v>3290902.9200000004</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31761</v>
      </c>
      <c r="I19" s="173">
        <f>'PR-RAS'!E646</f>
        <v>137055.20000000007</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1551815</v>
      </c>
      <c r="I20" s="175">
        <f>BILANCA!E7</f>
        <v>1317562.1000000001</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35388</v>
      </c>
      <c r="I21" s="177">
        <f>BILANCA!E68</f>
        <v>285163.15000000002</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70799</v>
      </c>
      <c r="I22" s="177">
        <f>BILANCA!E176</f>
        <v>414477.91000000003</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1516404</v>
      </c>
      <c r="I23" s="179">
        <f>BILANCA!E237</f>
        <v>1188247.3400000001</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2795622</v>
      </c>
      <c r="I27" s="177">
        <f>'RAS-funkcijski'!E114</f>
        <v>3317450.74</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2795622</v>
      </c>
      <c r="I28" s="181">
        <f>'RAS-funkcijski'!E141</f>
        <v>3317450.74</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70798.83</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414477.91000000015</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111954.38</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302523.53000000003</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election activeCell="I5" sqref="I5"/>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2758956</v>
      </c>
      <c r="E6" s="53">
        <f>E7+E44+E50+E82+E106+E124+E133+E139</f>
        <v>3212156.66</v>
      </c>
      <c r="F6" s="54">
        <f t="shared" ref="F6:F131" si="0">IF(D6&lt;&gt;0,IF(E6/D6&gt;=100,"&gt;&gt;100",E6/D6*100),"-")</f>
        <v>116.42652728060905</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4960</v>
      </c>
      <c r="E50" s="53">
        <f>E51+E54+E59+E62+E65+E68+E71+E74+E77</f>
        <v>6900</v>
      </c>
      <c r="F50" s="54">
        <f t="shared" si="0"/>
        <v>139.11290322580646</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4960</v>
      </c>
      <c r="E68" s="53">
        <f t="shared" si="15"/>
        <v>6900</v>
      </c>
      <c r="F68" s="54">
        <f t="shared" si="0"/>
        <v>139.11290322580646</v>
      </c>
    </row>
    <row r="69" spans="1:6" ht="12.75" customHeight="1" x14ac:dyDescent="0.2">
      <c r="A69" s="55" t="s">
        <v>181</v>
      </c>
      <c r="B69" s="87" t="s">
        <v>182</v>
      </c>
      <c r="C69" s="52" t="s">
        <v>181</v>
      </c>
      <c r="D69" s="244">
        <v>4960</v>
      </c>
      <c r="E69" s="244">
        <v>6900</v>
      </c>
      <c r="F69" s="54">
        <f t="shared" si="0"/>
        <v>139.11290322580646</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12</v>
      </c>
      <c r="E82" s="53">
        <f t="shared" si="19"/>
        <v>0.21</v>
      </c>
      <c r="F82" s="54">
        <f t="shared" si="0"/>
        <v>1.7499999999999998</v>
      </c>
    </row>
    <row r="83" spans="1:6" ht="12.75" customHeight="1" x14ac:dyDescent="0.2">
      <c r="A83" s="55">
        <v>641</v>
      </c>
      <c r="B83" s="87" t="s">
        <v>209</v>
      </c>
      <c r="C83" s="52" t="s">
        <v>210</v>
      </c>
      <c r="D83" s="53">
        <f t="shared" ref="D83:E83" si="20">SUM(D84:D90)</f>
        <v>12</v>
      </c>
      <c r="E83" s="53">
        <f t="shared" si="20"/>
        <v>0.21</v>
      </c>
      <c r="F83" s="54">
        <f t="shared" si="0"/>
        <v>1.7499999999999998</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12</v>
      </c>
      <c r="E85" s="244">
        <v>0.21</v>
      </c>
      <c r="F85" s="54">
        <f t="shared" si="0"/>
        <v>1.7499999999999998</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976523</v>
      </c>
      <c r="E106" s="53">
        <f t="shared" si="23"/>
        <v>1202685.57</v>
      </c>
      <c r="F106" s="54">
        <f t="shared" si="0"/>
        <v>123.15998394303054</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976523</v>
      </c>
      <c r="E112" s="53">
        <f t="shared" si="25"/>
        <v>1202685.57</v>
      </c>
      <c r="F112" s="54">
        <f t="shared" si="0"/>
        <v>123.15998394303054</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976523</v>
      </c>
      <c r="E117" s="244">
        <v>1202685.57</v>
      </c>
      <c r="F117" s="54">
        <f t="shared" si="0"/>
        <v>123.15998394303054</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1775837</v>
      </c>
      <c r="E133" s="53">
        <f t="shared" si="30"/>
        <v>1991363.88</v>
      </c>
      <c r="F133" s="54">
        <f t="shared" ref="F133:F223" si="31">IF(D133&lt;&gt;0,IF(E133/D133&gt;=100,"&gt;&gt;100",E133/D133*100),"-")</f>
        <v>112.1366364142655</v>
      </c>
    </row>
    <row r="134" spans="1:6" ht="24" x14ac:dyDescent="0.2">
      <c r="A134" s="55">
        <v>671</v>
      </c>
      <c r="B134" s="234" t="s">
        <v>311</v>
      </c>
      <c r="C134" s="52" t="s">
        <v>312</v>
      </c>
      <c r="D134" s="53">
        <f t="shared" ref="D134:E134" si="32">SUM(D135:D137)</f>
        <v>1775837</v>
      </c>
      <c r="E134" s="53">
        <f t="shared" si="32"/>
        <v>1991363.88</v>
      </c>
      <c r="F134" s="54">
        <f t="shared" si="31"/>
        <v>112.1366364142655</v>
      </c>
    </row>
    <row r="135" spans="1:6" ht="12.75" customHeight="1" x14ac:dyDescent="0.2">
      <c r="A135" s="55">
        <v>6711</v>
      </c>
      <c r="B135" s="87" t="s">
        <v>313</v>
      </c>
      <c r="C135" s="52" t="s">
        <v>314</v>
      </c>
      <c r="D135" s="244">
        <v>1700530</v>
      </c>
      <c r="E135" s="244">
        <v>1991363.88</v>
      </c>
      <c r="F135" s="54">
        <f t="shared" si="31"/>
        <v>117.10254332472816</v>
      </c>
    </row>
    <row r="136" spans="1:6" ht="24" x14ac:dyDescent="0.2">
      <c r="A136" s="55">
        <v>6712</v>
      </c>
      <c r="B136" s="234" t="s">
        <v>315</v>
      </c>
      <c r="C136" s="52" t="s">
        <v>316</v>
      </c>
      <c r="D136" s="244">
        <v>75307</v>
      </c>
      <c r="E136" s="244"/>
      <c r="F136" s="54">
        <f t="shared" si="31"/>
        <v>0</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1624</v>
      </c>
      <c r="E139" s="53">
        <f t="shared" si="33"/>
        <v>11207</v>
      </c>
      <c r="F139" s="54">
        <f t="shared" si="31"/>
        <v>690.08620689655174</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1624</v>
      </c>
      <c r="E150" s="244">
        <v>11207</v>
      </c>
      <c r="F150" s="54">
        <f t="shared" si="31"/>
        <v>690.08620689655174</v>
      </c>
    </row>
    <row r="151" spans="1:6" ht="12.75" customHeight="1" x14ac:dyDescent="0.2">
      <c r="A151" s="55">
        <v>3</v>
      </c>
      <c r="B151" s="87" t="s">
        <v>345</v>
      </c>
      <c r="C151" s="52" t="s">
        <v>53</v>
      </c>
      <c r="D151" s="53">
        <f t="shared" ref="D151:E151" si="35">D152+D163+D196+D215+D224+D252+D263</f>
        <v>2713307</v>
      </c>
      <c r="E151" s="53">
        <f t="shared" si="35"/>
        <v>3290902.9200000004</v>
      </c>
      <c r="F151" s="54">
        <f t="shared" si="31"/>
        <v>121.28752551775381</v>
      </c>
    </row>
    <row r="152" spans="1:6" ht="12.75" customHeight="1" x14ac:dyDescent="0.2">
      <c r="A152" s="55">
        <v>31</v>
      </c>
      <c r="B152" s="87" t="s">
        <v>346</v>
      </c>
      <c r="C152" s="52" t="s">
        <v>347</v>
      </c>
      <c r="D152" s="53">
        <f t="shared" ref="D152:E152" si="36">D153+D158+D159</f>
        <v>2093598</v>
      </c>
      <c r="E152" s="53">
        <f t="shared" si="36"/>
        <v>2481508.3300000005</v>
      </c>
      <c r="F152" s="54">
        <f t="shared" si="31"/>
        <v>118.52840564425455</v>
      </c>
    </row>
    <row r="153" spans="1:6" ht="12.75" customHeight="1" x14ac:dyDescent="0.2">
      <c r="A153" s="55">
        <v>311</v>
      </c>
      <c r="B153" s="87" t="s">
        <v>348</v>
      </c>
      <c r="C153" s="52" t="s">
        <v>349</v>
      </c>
      <c r="D153" s="53">
        <f t="shared" ref="D153:E153" si="37">SUM(D154:D157)</f>
        <v>1793467</v>
      </c>
      <c r="E153" s="53">
        <f t="shared" si="37"/>
        <v>2095559.4000000001</v>
      </c>
      <c r="F153" s="54">
        <f t="shared" si="31"/>
        <v>116.84404563897748</v>
      </c>
    </row>
    <row r="154" spans="1:6" ht="12.75" customHeight="1" x14ac:dyDescent="0.2">
      <c r="A154" s="55">
        <v>3111</v>
      </c>
      <c r="B154" s="87" t="s">
        <v>350</v>
      </c>
      <c r="C154" s="52" t="s">
        <v>351</v>
      </c>
      <c r="D154" s="244">
        <v>1791468</v>
      </c>
      <c r="E154" s="244">
        <v>2089567.56</v>
      </c>
      <c r="F154" s="54">
        <f t="shared" si="31"/>
        <v>116.63996007743371</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v>1999</v>
      </c>
      <c r="E156" s="244">
        <v>5991.84</v>
      </c>
      <c r="F156" s="54">
        <f t="shared" si="31"/>
        <v>299.74187093546772</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43982</v>
      </c>
      <c r="E158" s="244">
        <v>83625</v>
      </c>
      <c r="F158" s="54">
        <f t="shared" si="31"/>
        <v>190.13460051839388</v>
      </c>
    </row>
    <row r="159" spans="1:6" ht="12.75" customHeight="1" x14ac:dyDescent="0.2">
      <c r="A159" s="55">
        <v>313</v>
      </c>
      <c r="B159" s="87" t="s">
        <v>360</v>
      </c>
      <c r="C159" s="52" t="s">
        <v>361</v>
      </c>
      <c r="D159" s="53">
        <f t="shared" ref="D159:E159" si="38">SUM(D160:D162)</f>
        <v>256149</v>
      </c>
      <c r="E159" s="53">
        <f t="shared" si="38"/>
        <v>302323.93</v>
      </c>
      <c r="F159" s="54">
        <f t="shared" si="31"/>
        <v>118.02658999254341</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256149</v>
      </c>
      <c r="E161" s="244">
        <v>302323.93</v>
      </c>
      <c r="F161" s="54">
        <f t="shared" si="31"/>
        <v>118.02658999254341</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614982</v>
      </c>
      <c r="E163" s="53">
        <f t="shared" si="39"/>
        <v>802445.69000000006</v>
      </c>
      <c r="F163" s="54">
        <f t="shared" si="31"/>
        <v>130.48279299231521</v>
      </c>
    </row>
    <row r="164" spans="1:6" ht="12.75" customHeight="1" x14ac:dyDescent="0.2">
      <c r="A164" s="55">
        <v>321</v>
      </c>
      <c r="B164" s="87" t="s">
        <v>369</v>
      </c>
      <c r="C164" s="52" t="s">
        <v>370</v>
      </c>
      <c r="D164" s="53">
        <f t="shared" ref="D164:E164" si="40">SUM(D165:D168)</f>
        <v>116269</v>
      </c>
      <c r="E164" s="53">
        <f t="shared" si="40"/>
        <v>153290</v>
      </c>
      <c r="F164" s="54">
        <f t="shared" si="31"/>
        <v>131.84081741478812</v>
      </c>
    </row>
    <row r="165" spans="1:6" ht="12.75" customHeight="1" x14ac:dyDescent="0.2">
      <c r="A165" s="55">
        <v>3211</v>
      </c>
      <c r="B165" s="87" t="s">
        <v>371</v>
      </c>
      <c r="C165" s="52" t="s">
        <v>372</v>
      </c>
      <c r="D165" s="244">
        <v>1096</v>
      </c>
      <c r="E165" s="244">
        <v>1000</v>
      </c>
      <c r="F165" s="54">
        <f t="shared" si="31"/>
        <v>91.240875912408754</v>
      </c>
    </row>
    <row r="166" spans="1:6" ht="12.75" customHeight="1" x14ac:dyDescent="0.2">
      <c r="A166" s="55">
        <v>3212</v>
      </c>
      <c r="B166" s="87" t="s">
        <v>373</v>
      </c>
      <c r="C166" s="52" t="s">
        <v>374</v>
      </c>
      <c r="D166" s="244">
        <v>109309</v>
      </c>
      <c r="E166" s="244">
        <v>144525</v>
      </c>
      <c r="F166" s="54">
        <f t="shared" si="31"/>
        <v>132.2169263281157</v>
      </c>
    </row>
    <row r="167" spans="1:6" ht="12.75" customHeight="1" x14ac:dyDescent="0.2">
      <c r="A167" s="55">
        <v>3213</v>
      </c>
      <c r="B167" s="87" t="s">
        <v>375</v>
      </c>
      <c r="C167" s="52" t="s">
        <v>376</v>
      </c>
      <c r="D167" s="244">
        <v>5530</v>
      </c>
      <c r="E167" s="244">
        <v>7023</v>
      </c>
      <c r="F167" s="54">
        <f t="shared" si="31"/>
        <v>126.99819168173599</v>
      </c>
    </row>
    <row r="168" spans="1:6" ht="12.75" customHeight="1" x14ac:dyDescent="0.2">
      <c r="A168" s="55">
        <v>3214</v>
      </c>
      <c r="B168" s="87" t="s">
        <v>377</v>
      </c>
      <c r="C168" s="52" t="s">
        <v>378</v>
      </c>
      <c r="D168" s="244">
        <v>334</v>
      </c>
      <c r="E168" s="244">
        <v>742</v>
      </c>
      <c r="F168" s="54">
        <f t="shared" si="31"/>
        <v>222.15568862275447</v>
      </c>
    </row>
    <row r="169" spans="1:6" ht="12.75" customHeight="1" x14ac:dyDescent="0.2">
      <c r="A169" s="55">
        <v>322</v>
      </c>
      <c r="B169" s="87" t="s">
        <v>379</v>
      </c>
      <c r="C169" s="52" t="s">
        <v>380</v>
      </c>
      <c r="D169" s="53">
        <f t="shared" ref="D169:E169" si="41">SUM(D170:D176)</f>
        <v>314182</v>
      </c>
      <c r="E169" s="53">
        <f t="shared" si="41"/>
        <v>508757.22000000003</v>
      </c>
      <c r="F169" s="54">
        <f t="shared" si="31"/>
        <v>161.93073441508426</v>
      </c>
    </row>
    <row r="170" spans="1:6" ht="12.75" customHeight="1" x14ac:dyDescent="0.2">
      <c r="A170" s="55">
        <v>3221</v>
      </c>
      <c r="B170" s="87" t="s">
        <v>381</v>
      </c>
      <c r="C170" s="52" t="s">
        <v>382</v>
      </c>
      <c r="D170" s="244">
        <v>52491</v>
      </c>
      <c r="E170" s="244">
        <v>42298</v>
      </c>
      <c r="F170" s="54">
        <f t="shared" si="31"/>
        <v>80.581433007563191</v>
      </c>
    </row>
    <row r="171" spans="1:6" ht="12.75" customHeight="1" x14ac:dyDescent="0.2">
      <c r="A171" s="55">
        <v>3222</v>
      </c>
      <c r="B171" s="87" t="s">
        <v>383</v>
      </c>
      <c r="C171" s="52" t="s">
        <v>384</v>
      </c>
      <c r="D171" s="244">
        <v>120840</v>
      </c>
      <c r="E171" s="244">
        <v>182442.27</v>
      </c>
      <c r="F171" s="54">
        <f t="shared" si="31"/>
        <v>150.9783763654419</v>
      </c>
    </row>
    <row r="172" spans="1:6" ht="12.75" customHeight="1" x14ac:dyDescent="0.2">
      <c r="A172" s="55">
        <v>3223</v>
      </c>
      <c r="B172" s="87" t="s">
        <v>385</v>
      </c>
      <c r="C172" s="52" t="s">
        <v>386</v>
      </c>
      <c r="D172" s="244">
        <v>129952</v>
      </c>
      <c r="E172" s="244">
        <v>277874.5</v>
      </c>
      <c r="F172" s="54">
        <f t="shared" si="31"/>
        <v>213.82856747106621</v>
      </c>
    </row>
    <row r="173" spans="1:6" ht="12.75" customHeight="1" x14ac:dyDescent="0.2">
      <c r="A173" s="55">
        <v>3224</v>
      </c>
      <c r="B173" s="87" t="s">
        <v>387</v>
      </c>
      <c r="C173" s="52" t="s">
        <v>388</v>
      </c>
      <c r="D173" s="244"/>
      <c r="E173" s="244">
        <v>1540.17</v>
      </c>
      <c r="F173" s="54" t="str">
        <f t="shared" si="31"/>
        <v>-</v>
      </c>
    </row>
    <row r="174" spans="1:6" ht="12.75" customHeight="1" x14ac:dyDescent="0.2">
      <c r="A174" s="55">
        <v>3225</v>
      </c>
      <c r="B174" s="87" t="s">
        <v>389</v>
      </c>
      <c r="C174" s="52" t="s">
        <v>390</v>
      </c>
      <c r="D174" s="244">
        <v>4632</v>
      </c>
      <c r="E174" s="244">
        <v>717.9</v>
      </c>
      <c r="F174" s="54">
        <f t="shared" si="31"/>
        <v>15.498704663212434</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6267</v>
      </c>
      <c r="E176" s="244">
        <v>3884.38</v>
      </c>
      <c r="F176" s="54">
        <f t="shared" si="31"/>
        <v>61.981490346258184</v>
      </c>
    </row>
    <row r="177" spans="1:6" ht="12.75" customHeight="1" x14ac:dyDescent="0.2">
      <c r="A177" s="55">
        <v>323</v>
      </c>
      <c r="B177" s="87" t="s">
        <v>395</v>
      </c>
      <c r="C177" s="52" t="s">
        <v>396</v>
      </c>
      <c r="D177" s="53">
        <f t="shared" ref="D177:E177" si="42">SUM(D178:D186)</f>
        <v>167380</v>
      </c>
      <c r="E177" s="53">
        <f t="shared" si="42"/>
        <v>93090.680000000008</v>
      </c>
      <c r="F177" s="54">
        <f t="shared" si="31"/>
        <v>55.616369936671049</v>
      </c>
    </row>
    <row r="178" spans="1:6" ht="12.75" customHeight="1" x14ac:dyDescent="0.2">
      <c r="A178" s="55">
        <v>3231</v>
      </c>
      <c r="B178" s="87" t="s">
        <v>397</v>
      </c>
      <c r="C178" s="52" t="s">
        <v>398</v>
      </c>
      <c r="D178" s="244">
        <v>5289</v>
      </c>
      <c r="E178" s="244">
        <v>10077.870000000001</v>
      </c>
      <c r="F178" s="54">
        <f t="shared" si="31"/>
        <v>190.54395916052184</v>
      </c>
    </row>
    <row r="179" spans="1:6" ht="12.75" customHeight="1" x14ac:dyDescent="0.2">
      <c r="A179" s="55">
        <v>3232</v>
      </c>
      <c r="B179" s="87" t="s">
        <v>399</v>
      </c>
      <c r="C179" s="52" t="s">
        <v>400</v>
      </c>
      <c r="D179" s="244">
        <v>110187</v>
      </c>
      <c r="E179" s="244">
        <v>35172.480000000003</v>
      </c>
      <c r="F179" s="54">
        <f t="shared" si="31"/>
        <v>31.920716599961885</v>
      </c>
    </row>
    <row r="180" spans="1:6" ht="12.75" customHeight="1" x14ac:dyDescent="0.2">
      <c r="A180" s="55">
        <v>3233</v>
      </c>
      <c r="B180" s="87" t="s">
        <v>401</v>
      </c>
      <c r="C180" s="52" t="s">
        <v>402</v>
      </c>
      <c r="D180" s="244">
        <v>2428</v>
      </c>
      <c r="E180" s="244">
        <v>2525</v>
      </c>
      <c r="F180" s="54">
        <f t="shared" si="31"/>
        <v>103.99505766062602</v>
      </c>
    </row>
    <row r="181" spans="1:6" ht="12.75" customHeight="1" x14ac:dyDescent="0.2">
      <c r="A181" s="55">
        <v>3234</v>
      </c>
      <c r="B181" s="87" t="s">
        <v>403</v>
      </c>
      <c r="C181" s="52" t="s">
        <v>404</v>
      </c>
      <c r="D181" s="244">
        <v>10143</v>
      </c>
      <c r="E181" s="244">
        <v>14976.22</v>
      </c>
      <c r="F181" s="54">
        <f t="shared" si="31"/>
        <v>147.65079365079364</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v>19076</v>
      </c>
      <c r="E183" s="244">
        <v>9699.7000000000007</v>
      </c>
      <c r="F183" s="54">
        <f t="shared" si="31"/>
        <v>50.847661983644379</v>
      </c>
    </row>
    <row r="184" spans="1:6" ht="12.75" customHeight="1" x14ac:dyDescent="0.2">
      <c r="A184" s="55">
        <v>3237</v>
      </c>
      <c r="B184" s="87" t="s">
        <v>409</v>
      </c>
      <c r="C184" s="52" t="s">
        <v>410</v>
      </c>
      <c r="D184" s="244">
        <v>15423</v>
      </c>
      <c r="E184" s="244">
        <v>1212.5</v>
      </c>
      <c r="F184" s="54">
        <f t="shared" si="31"/>
        <v>7.8616352201257858</v>
      </c>
    </row>
    <row r="185" spans="1:6" ht="12.75" customHeight="1" x14ac:dyDescent="0.2">
      <c r="A185" s="55">
        <v>3238</v>
      </c>
      <c r="B185" s="87" t="s">
        <v>411</v>
      </c>
      <c r="C185" s="52" t="s">
        <v>412</v>
      </c>
      <c r="D185" s="244">
        <v>1874</v>
      </c>
      <c r="E185" s="244">
        <v>8294.41</v>
      </c>
      <c r="F185" s="54">
        <f t="shared" si="31"/>
        <v>442.60458911419425</v>
      </c>
    </row>
    <row r="186" spans="1:6" ht="12.75" customHeight="1" x14ac:dyDescent="0.2">
      <c r="A186" s="55">
        <v>3239</v>
      </c>
      <c r="B186" s="87" t="s">
        <v>413</v>
      </c>
      <c r="C186" s="52" t="s">
        <v>414</v>
      </c>
      <c r="D186" s="244">
        <v>2960</v>
      </c>
      <c r="E186" s="244">
        <v>11132.5</v>
      </c>
      <c r="F186" s="54">
        <f t="shared" si="31"/>
        <v>376.09797297297297</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17151</v>
      </c>
      <c r="E188" s="53">
        <f t="shared" si="43"/>
        <v>47307.79</v>
      </c>
      <c r="F188" s="54">
        <f t="shared" si="31"/>
        <v>275.83108856626433</v>
      </c>
    </row>
    <row r="189" spans="1:6" ht="12.75" customHeight="1" x14ac:dyDescent="0.2">
      <c r="A189" s="55">
        <v>3291</v>
      </c>
      <c r="B189" s="234" t="s">
        <v>419</v>
      </c>
      <c r="C189" s="52" t="s">
        <v>420</v>
      </c>
      <c r="D189" s="244"/>
      <c r="E189" s="244">
        <v>11549.79</v>
      </c>
      <c r="F189" s="54" t="str">
        <f t="shared" si="31"/>
        <v>-</v>
      </c>
    </row>
    <row r="190" spans="1:6" ht="12.75" customHeight="1" x14ac:dyDescent="0.2">
      <c r="A190" s="55">
        <v>3292</v>
      </c>
      <c r="B190" s="87" t="s">
        <v>421</v>
      </c>
      <c r="C190" s="52" t="s">
        <v>422</v>
      </c>
      <c r="D190" s="244"/>
      <c r="E190" s="244"/>
      <c r="F190" s="54" t="str">
        <f t="shared" si="31"/>
        <v>-</v>
      </c>
    </row>
    <row r="191" spans="1:6" ht="12.75" customHeight="1" x14ac:dyDescent="0.2">
      <c r="A191" s="55">
        <v>3293</v>
      </c>
      <c r="B191" s="87" t="s">
        <v>423</v>
      </c>
      <c r="C191" s="52" t="s">
        <v>424</v>
      </c>
      <c r="D191" s="244"/>
      <c r="E191" s="244">
        <v>295.05</v>
      </c>
      <c r="F191" s="54" t="str">
        <f t="shared" si="31"/>
        <v>-</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c r="E193" s="244">
        <v>7657.59</v>
      </c>
      <c r="F193" s="54" t="str">
        <f t="shared" si="31"/>
        <v>-</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17151</v>
      </c>
      <c r="E195" s="244">
        <v>27805.360000000001</v>
      </c>
      <c r="F195" s="54">
        <f t="shared" si="31"/>
        <v>162.12092589353389</v>
      </c>
    </row>
    <row r="196" spans="1:6" ht="12.75" customHeight="1" x14ac:dyDescent="0.2">
      <c r="A196" s="55">
        <v>34</v>
      </c>
      <c r="B196" s="234" t="s">
        <v>433</v>
      </c>
      <c r="C196" s="52" t="s">
        <v>434</v>
      </c>
      <c r="D196" s="53">
        <f t="shared" ref="D196:E196" si="44">D197+D202+D210</f>
        <v>4727</v>
      </c>
      <c r="E196" s="53">
        <f t="shared" si="44"/>
        <v>6948.9</v>
      </c>
      <c r="F196" s="54">
        <f t="shared" si="31"/>
        <v>147.00444256399408</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4727</v>
      </c>
      <c r="E210" s="53">
        <f t="shared" si="47"/>
        <v>6948.9</v>
      </c>
      <c r="F210" s="54">
        <f t="shared" si="31"/>
        <v>147.00444256399408</v>
      </c>
    </row>
    <row r="211" spans="1:6" ht="12.75" customHeight="1" x14ac:dyDescent="0.2">
      <c r="A211" s="55">
        <v>3431</v>
      </c>
      <c r="B211" s="234" t="s">
        <v>463</v>
      </c>
      <c r="C211" s="52" t="s">
        <v>464</v>
      </c>
      <c r="D211" s="244">
        <v>4727</v>
      </c>
      <c r="E211" s="244">
        <v>6948.9</v>
      </c>
      <c r="F211" s="54">
        <f t="shared" si="31"/>
        <v>147.00444256399408</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2713307</v>
      </c>
      <c r="E289" s="53">
        <f t="shared" si="79"/>
        <v>3290902.9200000004</v>
      </c>
      <c r="F289" s="54">
        <f t="shared" si="76"/>
        <v>121.28752551775381</v>
      </c>
    </row>
    <row r="290" spans="1:6" ht="12.75" customHeight="1" x14ac:dyDescent="0.2">
      <c r="A290" s="55" t="s">
        <v>606</v>
      </c>
      <c r="B290" s="87" t="s">
        <v>617</v>
      </c>
      <c r="C290" s="52" t="s">
        <v>618</v>
      </c>
      <c r="D290" s="53">
        <f>IF(D6&gt;=D289,D6-D289,0)</f>
        <v>45649</v>
      </c>
      <c r="E290" s="53">
        <f>IF(E6&gt;=E289,E6-E289,0)</f>
        <v>0</v>
      </c>
      <c r="F290" s="54">
        <f t="shared" si="76"/>
        <v>0</v>
      </c>
    </row>
    <row r="291" spans="1:6" ht="12.75" customHeight="1" x14ac:dyDescent="0.2">
      <c r="A291" s="55" t="s">
        <v>606</v>
      </c>
      <c r="B291" s="87" t="s">
        <v>619</v>
      </c>
      <c r="C291" s="52" t="s">
        <v>620</v>
      </c>
      <c r="D291" s="53">
        <f>IF(D289&gt;=D6,D289-D6,0)</f>
        <v>0</v>
      </c>
      <c r="E291" s="53">
        <f>IF(E289&gt;=E6,E289-E6,0)</f>
        <v>78746.260000000242</v>
      </c>
      <c r="F291" s="54" t="str">
        <f t="shared" si="76"/>
        <v>-</v>
      </c>
    </row>
    <row r="292" spans="1:6" ht="12.75" customHeight="1" x14ac:dyDescent="0.2">
      <c r="A292" s="55">
        <v>92211</v>
      </c>
      <c r="B292" s="87" t="s">
        <v>621</v>
      </c>
      <c r="C292" s="52" t="s">
        <v>622</v>
      </c>
      <c r="D292" s="244">
        <v>4905</v>
      </c>
      <c r="E292" s="244"/>
      <c r="F292" s="54">
        <f t="shared" si="76"/>
        <v>0</v>
      </c>
    </row>
    <row r="293" spans="1:6" ht="12.75" customHeight="1" x14ac:dyDescent="0.2">
      <c r="A293" s="55">
        <v>92221</v>
      </c>
      <c r="B293" s="87" t="s">
        <v>623</v>
      </c>
      <c r="C293" s="52" t="s">
        <v>624</v>
      </c>
      <c r="D293" s="244"/>
      <c r="E293" s="244">
        <v>31761.119999999999</v>
      </c>
      <c r="F293" s="54" t="str">
        <f t="shared" si="76"/>
        <v>-</v>
      </c>
    </row>
    <row r="294" spans="1:6" ht="12.75" customHeight="1" x14ac:dyDescent="0.2">
      <c r="A294" s="55">
        <v>96</v>
      </c>
      <c r="B294" s="87" t="s">
        <v>625</v>
      </c>
      <c r="C294" s="52" t="s">
        <v>626</v>
      </c>
      <c r="D294" s="244"/>
      <c r="E294" s="244">
        <v>11390.08</v>
      </c>
      <c r="F294" s="54" t="str">
        <f t="shared" si="76"/>
        <v>-</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82315</v>
      </c>
      <c r="E350" s="53">
        <f t="shared" si="95"/>
        <v>26547.82</v>
      </c>
      <c r="F350" s="54">
        <f t="shared" si="81"/>
        <v>32.251497296968964</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82315</v>
      </c>
      <c r="E363" s="53">
        <f t="shared" si="99"/>
        <v>26547.82</v>
      </c>
      <c r="F363" s="54">
        <f t="shared" si="81"/>
        <v>32.251497296968964</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66396</v>
      </c>
      <c r="E369" s="53">
        <f t="shared" si="101"/>
        <v>13266.57</v>
      </c>
      <c r="F369" s="54">
        <f t="shared" si="81"/>
        <v>19.980977769745163</v>
      </c>
    </row>
    <row r="370" spans="1:6" ht="12.75" customHeight="1" x14ac:dyDescent="0.2">
      <c r="A370" s="55">
        <v>4221</v>
      </c>
      <c r="B370" s="87" t="s">
        <v>672</v>
      </c>
      <c r="C370" s="52" t="s">
        <v>764</v>
      </c>
      <c r="D370" s="244"/>
      <c r="E370" s="244"/>
      <c r="F370" s="54" t="str">
        <f t="shared" si="81"/>
        <v>-</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66396</v>
      </c>
      <c r="E376" s="244">
        <v>13266.57</v>
      </c>
      <c r="F376" s="54">
        <f t="shared" si="81"/>
        <v>19.980977769745163</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15919</v>
      </c>
      <c r="E391" s="53">
        <f t="shared" si="105"/>
        <v>13281.25</v>
      </c>
      <c r="F391" s="54">
        <f t="shared" si="81"/>
        <v>83.430177774985864</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v>15919</v>
      </c>
      <c r="E393" s="244">
        <v>13281.25</v>
      </c>
      <c r="F393" s="54">
        <f t="shared" si="81"/>
        <v>83.430177774985864</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82315</v>
      </c>
      <c r="E408" s="53">
        <f t="shared" si="111"/>
        <v>26547.82</v>
      </c>
      <c r="F408" s="54">
        <f t="shared" si="81"/>
        <v>32.251497296968964</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2758956</v>
      </c>
      <c r="E412" s="53">
        <f>E6+E298</f>
        <v>3212156.66</v>
      </c>
      <c r="F412" s="54">
        <f t="shared" si="81"/>
        <v>116.42652728060905</v>
      </c>
    </row>
    <row r="413" spans="1:6" ht="12.75" customHeight="1" x14ac:dyDescent="0.2">
      <c r="A413" s="55" t="s">
        <v>606</v>
      </c>
      <c r="B413" s="87" t="s">
        <v>829</v>
      </c>
      <c r="C413" s="52" t="s">
        <v>830</v>
      </c>
      <c r="D413" s="53">
        <f t="shared" ref="D413:E413" si="112">D289+D350</f>
        <v>2795622</v>
      </c>
      <c r="E413" s="53">
        <f t="shared" si="112"/>
        <v>3317450.74</v>
      </c>
      <c r="F413" s="54">
        <f t="shared" si="81"/>
        <v>118.66592622321616</v>
      </c>
    </row>
    <row r="414" spans="1:6" ht="12.75" customHeight="1" x14ac:dyDescent="0.2">
      <c r="A414" s="55" t="s">
        <v>606</v>
      </c>
      <c r="B414" s="87" t="s">
        <v>831</v>
      </c>
      <c r="C414" s="52" t="s">
        <v>832</v>
      </c>
      <c r="D414" s="53">
        <f t="shared" ref="D414:E414" si="113">IF(D412&gt;=D413,D412-D413,0)</f>
        <v>0</v>
      </c>
      <c r="E414" s="53">
        <f t="shared" si="113"/>
        <v>0</v>
      </c>
      <c r="F414" s="54" t="str">
        <f t="shared" si="81"/>
        <v>-</v>
      </c>
    </row>
    <row r="415" spans="1:6" ht="12.75" customHeight="1" x14ac:dyDescent="0.2">
      <c r="A415" s="55" t="s">
        <v>606</v>
      </c>
      <c r="B415" s="87" t="s">
        <v>833</v>
      </c>
      <c r="C415" s="52" t="s">
        <v>834</v>
      </c>
      <c r="D415" s="53">
        <f t="shared" ref="D415:E415" si="114">IF(D413&gt;=D412,D413-D412,0)</f>
        <v>36666</v>
      </c>
      <c r="E415" s="53">
        <f t="shared" si="114"/>
        <v>105294.08000000007</v>
      </c>
      <c r="F415" s="54">
        <f t="shared" si="81"/>
        <v>287.17089401625503</v>
      </c>
    </row>
    <row r="416" spans="1:6" ht="12.75" customHeight="1" x14ac:dyDescent="0.2">
      <c r="A416" s="62" t="s">
        <v>835</v>
      </c>
      <c r="B416" s="234" t="s">
        <v>836</v>
      </c>
      <c r="C416" s="63" t="s">
        <v>837</v>
      </c>
      <c r="D416" s="53">
        <f t="shared" ref="D416:E416" si="115">IF(D292-D293+D409-D410&gt;=0,D292-D293+D409-D410,0)</f>
        <v>4905</v>
      </c>
      <c r="E416" s="53">
        <f t="shared" si="115"/>
        <v>0</v>
      </c>
      <c r="F416" s="54">
        <f t="shared" si="81"/>
        <v>0</v>
      </c>
    </row>
    <row r="417" spans="1:6" ht="12.75" customHeight="1" x14ac:dyDescent="0.2">
      <c r="A417" s="62" t="s">
        <v>835</v>
      </c>
      <c r="B417" s="87" t="s">
        <v>838</v>
      </c>
      <c r="C417" s="63" t="s">
        <v>839</v>
      </c>
      <c r="D417" s="53">
        <f t="shared" ref="D417:E417" si="116">IF(D293-D292+D410-D409&gt;=0,D293-D292+D410-D409,0)</f>
        <v>0</v>
      </c>
      <c r="E417" s="53">
        <f t="shared" si="116"/>
        <v>31761.119999999999</v>
      </c>
      <c r="F417" s="54" t="str">
        <f t="shared" si="81"/>
        <v>-</v>
      </c>
    </row>
    <row r="418" spans="1:6" ht="12.75" customHeight="1" x14ac:dyDescent="0.2">
      <c r="A418" s="57" t="s">
        <v>840</v>
      </c>
      <c r="B418" s="235" t="s">
        <v>841</v>
      </c>
      <c r="C418" s="58" t="s">
        <v>842</v>
      </c>
      <c r="D418" s="64">
        <f t="shared" ref="D418:E418" si="117">D294+D411</f>
        <v>0</v>
      </c>
      <c r="E418" s="64">
        <f t="shared" si="117"/>
        <v>11390.08</v>
      </c>
      <c r="F418" s="59" t="str">
        <f t="shared" si="81"/>
        <v>-</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2758956</v>
      </c>
      <c r="E639" s="53">
        <f t="shared" si="180"/>
        <v>3212156.66</v>
      </c>
      <c r="F639" s="54">
        <f t="shared" si="119"/>
        <v>116.42652728060905</v>
      </c>
    </row>
    <row r="640" spans="1:6" ht="12.75" customHeight="1" x14ac:dyDescent="0.2">
      <c r="A640" s="55" t="s">
        <v>606</v>
      </c>
      <c r="B640" s="87" t="s">
        <v>1275</v>
      </c>
      <c r="C640" s="52" t="s">
        <v>1276</v>
      </c>
      <c r="D640" s="53">
        <f t="shared" ref="D640:E640" si="181">D413+D528</f>
        <v>2795622</v>
      </c>
      <c r="E640" s="53">
        <f t="shared" si="181"/>
        <v>3317450.74</v>
      </c>
      <c r="F640" s="54">
        <f t="shared" si="119"/>
        <v>118.66592622321616</v>
      </c>
    </row>
    <row r="641" spans="1:6" ht="12.75" customHeight="1" x14ac:dyDescent="0.2">
      <c r="A641" s="55" t="s">
        <v>606</v>
      </c>
      <c r="B641" s="87" t="s">
        <v>1277</v>
      </c>
      <c r="C641" s="52" t="s">
        <v>1278</v>
      </c>
      <c r="D641" s="53">
        <f t="shared" ref="D641:E641" si="182">IF(D639&gt;=D640,D639-D640,0)</f>
        <v>0</v>
      </c>
      <c r="E641" s="53">
        <f t="shared" si="182"/>
        <v>0</v>
      </c>
      <c r="F641" s="54" t="str">
        <f t="shared" si="119"/>
        <v>-</v>
      </c>
    </row>
    <row r="642" spans="1:6" ht="12.75" customHeight="1" x14ac:dyDescent="0.2">
      <c r="A642" s="55" t="s">
        <v>606</v>
      </c>
      <c r="B642" s="87" t="s">
        <v>1279</v>
      </c>
      <c r="C642" s="52" t="s">
        <v>1280</v>
      </c>
      <c r="D642" s="53">
        <f t="shared" ref="D642:E642" si="183">IF(D640&gt;=D639,D640-D639,0)</f>
        <v>36666</v>
      </c>
      <c r="E642" s="53">
        <f t="shared" si="183"/>
        <v>105294.08000000007</v>
      </c>
      <c r="F642" s="54">
        <f t="shared" si="119"/>
        <v>287.17089401625503</v>
      </c>
    </row>
    <row r="643" spans="1:6" ht="24" x14ac:dyDescent="0.2">
      <c r="A643" s="62" t="s">
        <v>1281</v>
      </c>
      <c r="B643" s="87" t="s">
        <v>1282</v>
      </c>
      <c r="C643" s="63" t="s">
        <v>1281</v>
      </c>
      <c r="D643" s="53">
        <f t="shared" ref="D643:E643" si="184">IF(D416-D417+D637-D638&gt;=0,D416-D417+D637-D638,0)</f>
        <v>4905</v>
      </c>
      <c r="E643" s="53">
        <f t="shared" si="184"/>
        <v>0</v>
      </c>
      <c r="F643" s="54">
        <f t="shared" si="119"/>
        <v>0</v>
      </c>
    </row>
    <row r="644" spans="1:6" ht="24" x14ac:dyDescent="0.2">
      <c r="A644" s="62" t="s">
        <v>1283</v>
      </c>
      <c r="B644" s="87" t="s">
        <v>1284</v>
      </c>
      <c r="C644" s="63" t="s">
        <v>1283</v>
      </c>
      <c r="D644" s="53">
        <f t="shared" ref="D644:E644" si="185">IF(D417-D416+D638-D637&gt;=0,D417-D416+D638-D637,0)</f>
        <v>0</v>
      </c>
      <c r="E644" s="53">
        <f t="shared" si="185"/>
        <v>31761.119999999999</v>
      </c>
      <c r="F644" s="54" t="str">
        <f t="shared" si="119"/>
        <v>-</v>
      </c>
    </row>
    <row r="645" spans="1:6" ht="24" x14ac:dyDescent="0.2">
      <c r="A645" s="55" t="s">
        <v>606</v>
      </c>
      <c r="B645" s="87" t="s">
        <v>1285</v>
      </c>
      <c r="C645" s="52" t="s">
        <v>1286</v>
      </c>
      <c r="D645" s="53">
        <f t="shared" ref="D645:E645" si="186">IF(D641+D643-D642-D644&gt;=0,D641+D643-D642-D644,0)</f>
        <v>0</v>
      </c>
      <c r="E645" s="53">
        <f t="shared" si="186"/>
        <v>0</v>
      </c>
      <c r="F645" s="54" t="str">
        <f t="shared" si="119"/>
        <v>-</v>
      </c>
    </row>
    <row r="646" spans="1:6" ht="24" x14ac:dyDescent="0.2">
      <c r="A646" s="55" t="s">
        <v>606</v>
      </c>
      <c r="B646" s="87" t="s">
        <v>1287</v>
      </c>
      <c r="C646" s="52" t="s">
        <v>1288</v>
      </c>
      <c r="D646" s="53">
        <f t="shared" ref="D646:E646" si="187">IF(D642+D644-D641-D643&gt;=0,D642+D644-D641-D643,0)</f>
        <v>31761</v>
      </c>
      <c r="E646" s="53">
        <f t="shared" si="187"/>
        <v>137055.20000000007</v>
      </c>
      <c r="F646" s="54">
        <f t="shared" si="119"/>
        <v>431.52041812285529</v>
      </c>
    </row>
    <row r="647" spans="1:6" ht="24" x14ac:dyDescent="0.2">
      <c r="A647" s="57" t="s">
        <v>1289</v>
      </c>
      <c r="B647" s="235" t="s">
        <v>1290</v>
      </c>
      <c r="C647" s="58" t="s">
        <v>1289</v>
      </c>
      <c r="D647" s="245"/>
      <c r="E647" s="245">
        <v>232510.68</v>
      </c>
      <c r="F647" s="59" t="str">
        <f t="shared" si="119"/>
        <v>-</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7128</v>
      </c>
      <c r="E649" s="244">
        <v>5949.41</v>
      </c>
      <c r="F649" s="54">
        <f t="shared" ref="F649:F724" si="188">IF(D649&lt;&gt;0,IF(E649/D649&gt;=100,"&gt;&gt;100",E649/D649*100),"-")</f>
        <v>83.46534792368125</v>
      </c>
    </row>
    <row r="650" spans="1:6" ht="12.75" customHeight="1" x14ac:dyDescent="0.2">
      <c r="A650" s="55" t="s">
        <v>1294</v>
      </c>
      <c r="B650" s="87" t="s">
        <v>1295</v>
      </c>
      <c r="C650" s="52" t="s">
        <v>1294</v>
      </c>
      <c r="D650" s="244">
        <v>2759271</v>
      </c>
      <c r="E650" s="244">
        <v>3227960.19</v>
      </c>
      <c r="F650" s="54">
        <f t="shared" si="188"/>
        <v>116.9859789052978</v>
      </c>
    </row>
    <row r="651" spans="1:6" ht="12.75" customHeight="1" x14ac:dyDescent="0.2">
      <c r="A651" s="55" t="s">
        <v>1296</v>
      </c>
      <c r="B651" s="87" t="s">
        <v>1297</v>
      </c>
      <c r="C651" s="52" t="s">
        <v>1296</v>
      </c>
      <c r="D651" s="244">
        <v>2760450</v>
      </c>
      <c r="E651" s="244">
        <v>3229156.53</v>
      </c>
      <c r="F651" s="54">
        <f t="shared" si="188"/>
        <v>116.97935227951963</v>
      </c>
    </row>
    <row r="652" spans="1:6" ht="24" x14ac:dyDescent="0.2">
      <c r="A652" s="55">
        <v>11</v>
      </c>
      <c r="B652" s="87" t="s">
        <v>1298</v>
      </c>
      <c r="C652" s="52" t="s">
        <v>1299</v>
      </c>
      <c r="D652" s="53">
        <f t="shared" ref="D652:E652" si="189">+D649+D650-D651</f>
        <v>5949</v>
      </c>
      <c r="E652" s="53">
        <f t="shared" si="189"/>
        <v>4753.070000000298</v>
      </c>
      <c r="F652" s="54">
        <f t="shared" si="188"/>
        <v>79.896957471849021</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22</v>
      </c>
      <c r="E654" s="264">
        <v>24</v>
      </c>
      <c r="F654" s="54">
        <f t="shared" si="188"/>
        <v>109.09090909090908</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22</v>
      </c>
      <c r="E656" s="264">
        <v>23</v>
      </c>
      <c r="F656" s="54">
        <f t="shared" si="188"/>
        <v>104.54545454545455</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v>4960</v>
      </c>
      <c r="E675" s="244">
        <v>6900</v>
      </c>
      <c r="F675" s="54">
        <f t="shared" si="188"/>
        <v>139.11290322580646</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976523</v>
      </c>
      <c r="E710" s="244">
        <v>1202685.57</v>
      </c>
      <c r="F710" s="54">
        <f t="shared" si="188"/>
        <v>123.15998394303054</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109309</v>
      </c>
      <c r="E718" s="244">
        <v>144525</v>
      </c>
      <c r="F718" s="54">
        <f t="shared" si="188"/>
        <v>132.2169263281157</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5610</v>
      </c>
      <c r="E720" s="244">
        <v>6270</v>
      </c>
      <c r="F720" s="54">
        <f t="shared" si="188"/>
        <v>111.76470588235294</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c r="E722" s="244"/>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v>11549.79</v>
      </c>
      <c r="F725" s="54" t="str">
        <f t="shared" ref="F725:F979" si="190">IF(D725&lt;&gt;0,IF(E725/D725&gt;=100,"&gt;&gt;100",E725/D725*100),"-")</f>
        <v>-</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O3" sqref="O3"/>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1587203</v>
      </c>
      <c r="E6" s="231">
        <f t="shared" si="0"/>
        <v>1602725.25</v>
      </c>
      <c r="F6" s="232">
        <f t="shared" ref="F6:F260" si="1">IF(D6&gt;0,IF(E6/D6&gt;=100,"&gt;&gt;100",E6/D6*100),"-")</f>
        <v>100.97796249125032</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1551815</v>
      </c>
      <c r="E7" s="106">
        <f t="shared" si="2"/>
        <v>1317562.1000000001</v>
      </c>
      <c r="F7" s="95">
        <f t="shared" si="1"/>
        <v>84.904585920357775</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15918.75</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v>15918.75</v>
      </c>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1551815</v>
      </c>
      <c r="E12" s="106">
        <f t="shared" si="3"/>
        <v>1301643.3500000001</v>
      </c>
      <c r="F12" s="95">
        <f t="shared" si="1"/>
        <v>83.878770987521065</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1535896</v>
      </c>
      <c r="E19" s="106">
        <f t="shared" si="5"/>
        <v>1288362.1000000001</v>
      </c>
      <c r="F19" s="95">
        <f t="shared" si="1"/>
        <v>83.88342049201249</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45114</v>
      </c>
      <c r="E20" s="249">
        <v>45113.68</v>
      </c>
      <c r="F20" s="95">
        <f t="shared" si="1"/>
        <v>99.999290685818153</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2700</v>
      </c>
      <c r="E21" s="249">
        <v>2700.33</v>
      </c>
      <c r="F21" s="95">
        <f t="shared" si="1"/>
        <v>100.01222222222222</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7760</v>
      </c>
      <c r="E22" s="249">
        <v>7760.56</v>
      </c>
      <c r="F22" s="95">
        <f t="shared" si="1"/>
        <v>100.00721649484537</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300</v>
      </c>
      <c r="E24" s="249">
        <v>300</v>
      </c>
      <c r="F24" s="95">
        <f t="shared" si="1"/>
        <v>100</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1537415</v>
      </c>
      <c r="E26" s="249">
        <v>1550681.4</v>
      </c>
      <c r="F26" s="95">
        <f t="shared" si="1"/>
        <v>100.86290298975878</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57393</v>
      </c>
      <c r="E28" s="249">
        <v>318193.87</v>
      </c>
      <c r="F28" s="95">
        <f t="shared" si="1"/>
        <v>554.41233251441804</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15919</v>
      </c>
      <c r="E45" s="106">
        <f t="shared" si="9"/>
        <v>13281.25</v>
      </c>
      <c r="F45" s="95">
        <f t="shared" si="1"/>
        <v>83.430177774985864</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v>13281.25</v>
      </c>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15919</v>
      </c>
      <c r="E49" s="249"/>
      <c r="F49" s="95">
        <f t="shared" si="1"/>
        <v>0</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35388</v>
      </c>
      <c r="E68" s="106">
        <f t="shared" si="13"/>
        <v>285163.15000000002</v>
      </c>
      <c r="F68" s="95">
        <f t="shared" si="1"/>
        <v>805.81878037752915</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5949</v>
      </c>
      <c r="E69" s="106">
        <f t="shared" si="14"/>
        <v>4753.07</v>
      </c>
      <c r="F69" s="95">
        <f t="shared" si="1"/>
        <v>79.896957471844004</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5949</v>
      </c>
      <c r="E70" s="106">
        <f t="shared" si="15"/>
        <v>4753.07</v>
      </c>
      <c r="F70" s="95">
        <f t="shared" si="1"/>
        <v>79.896957471844004</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5949</v>
      </c>
      <c r="E72" s="249">
        <v>4753.07</v>
      </c>
      <c r="F72" s="95">
        <f t="shared" si="1"/>
        <v>79.896957471844004</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16466</v>
      </c>
      <c r="E78" s="106">
        <f>E79+SUM(E82:E84)-E85+E86</f>
        <v>22684.77</v>
      </c>
      <c r="F78" s="95">
        <f t="shared" si="1"/>
        <v>137.76733875865418</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v>840</v>
      </c>
      <c r="E83" s="249">
        <v>840</v>
      </c>
      <c r="F83" s="95">
        <f t="shared" si="1"/>
        <v>100</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15626</v>
      </c>
      <c r="E86" s="249">
        <v>21844.77</v>
      </c>
      <c r="F86" s="95">
        <f t="shared" si="1"/>
        <v>139.7975809548189</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12973</v>
      </c>
      <c r="E146" s="106">
        <f t="shared" si="26"/>
        <v>25214.629999999997</v>
      </c>
      <c r="F146" s="95">
        <f t="shared" si="1"/>
        <v>194.36236799506665</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v>21297.03</v>
      </c>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12973</v>
      </c>
      <c r="E160" s="249">
        <v>3917.6</v>
      </c>
      <c r="F160" s="95">
        <f t="shared" si="1"/>
        <v>30.198103753950512</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232510.68</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v>232510.68</v>
      </c>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1587203</v>
      </c>
      <c r="E175" s="106">
        <f t="shared" si="30"/>
        <v>1602725.25</v>
      </c>
      <c r="F175" s="95">
        <f t="shared" si="1"/>
        <v>100.97796249125032</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70799</v>
      </c>
      <c r="E176" s="106">
        <f t="shared" si="31"/>
        <v>414477.91000000003</v>
      </c>
      <c r="F176" s="95">
        <f t="shared" si="1"/>
        <v>585.42904560798888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70799</v>
      </c>
      <c r="E177" s="106">
        <f t="shared" si="32"/>
        <v>405852.91000000003</v>
      </c>
      <c r="F177" s="95">
        <f t="shared" si="1"/>
        <v>573.24667015070838</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20396</v>
      </c>
      <c r="E178" s="249">
        <v>229804.14</v>
      </c>
      <c r="F178" s="95">
        <f t="shared" si="1"/>
        <v>1126.7118062365171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50403</v>
      </c>
      <c r="E179" s="249">
        <v>176048.77</v>
      </c>
      <c r="F179" s="95">
        <f t="shared" si="1"/>
        <v>349.2823244648136</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v>8625</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1516404</v>
      </c>
      <c r="E237" s="106">
        <f t="shared" si="41"/>
        <v>1188247.3400000001</v>
      </c>
      <c r="F237" s="95">
        <f t="shared" si="1"/>
        <v>78.359549302164865</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1548165</v>
      </c>
      <c r="E238" s="106">
        <f t="shared" si="42"/>
        <v>1313912.46</v>
      </c>
      <c r="F238" s="95">
        <f t="shared" si="1"/>
        <v>84.869019775023986</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1548165</v>
      </c>
      <c r="E239" s="106">
        <f t="shared" si="43"/>
        <v>1313912.46</v>
      </c>
      <c r="F239" s="95">
        <f t="shared" si="1"/>
        <v>84.869019775023986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v>26547.82</v>
      </c>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1548165</v>
      </c>
      <c r="E241" s="249">
        <v>1287364.6399999999</v>
      </c>
      <c r="F241" s="95">
        <f t="shared" si="1"/>
        <v>83.154227101116476</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-31761</v>
      </c>
      <c r="E245" s="106">
        <f t="shared" si="45"/>
        <v>-137055.20000000001</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31761</v>
      </c>
      <c r="E250" s="106">
        <f t="shared" si="47"/>
        <v>137055.20000000001</v>
      </c>
      <c r="F250" s="95">
        <f t="shared" si="1"/>
        <v>431.52041812285506</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v>31761</v>
      </c>
      <c r="E251" s="249">
        <v>110507.38</v>
      </c>
      <c r="F251" s="95">
        <f t="shared" si="1"/>
        <v>347.93419602657349</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v>26547.82</v>
      </c>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v>11390.08</v>
      </c>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12973</v>
      </c>
      <c r="E264" s="249">
        <v>3917.6</v>
      </c>
      <c r="F264" s="95">
        <f t="shared" si="50"/>
        <v>30.198103753950512</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v>21297.03</v>
      </c>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34200</v>
      </c>
      <c r="E287" s="249">
        <v>103329.38</v>
      </c>
      <c r="F287" s="95">
        <f t="shared" si="50"/>
        <v>302.13269005847951</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36599</v>
      </c>
      <c r="E288" s="249">
        <v>302523.53000000003</v>
      </c>
      <c r="F288" s="95">
        <f t="shared" si="50"/>
        <v>826.58960627339548</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v>8625</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I3" sqref="I3"/>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2795622</v>
      </c>
      <c r="E114" s="83">
        <f t="shared" si="22"/>
        <v>3317450.74</v>
      </c>
      <c r="F114" s="65">
        <f t="shared" si="1"/>
        <v>118.66592622321616</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2795622</v>
      </c>
      <c r="E115" s="83">
        <f t="shared" si="23"/>
        <v>3151384.24</v>
      </c>
      <c r="F115" s="65">
        <f t="shared" si="1"/>
        <v>112.72569181384323</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2795622</v>
      </c>
      <c r="E116" s="251">
        <v>3151384.24</v>
      </c>
      <c r="F116" s="65">
        <f t="shared" si="1"/>
        <v>112.72569181384323</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v>166066.5</v>
      </c>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2795622</v>
      </c>
      <c r="E141" s="108">
        <f t="shared" si="28"/>
        <v>3317450.74</v>
      </c>
      <c r="F141" s="84">
        <f t="shared" si="1"/>
        <v>118.66592622321616</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H6" sqref="H6"/>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v>0</v>
      </c>
      <c r="E25" s="252">
        <v>0</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F3" sqref="F3"/>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70798.83</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3565886.71</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3539338.89</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2723274.37</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816064.52</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26547.82</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3222207.63</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3203774.1799999997</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2506345.92</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697428.26</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18433.45</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414477.91000000015</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111954.38</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103329.38</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103329.38</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v>88135.81</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v>15193.57</v>
      </c>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8625</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v>8625</v>
      </c>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302523.53000000003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302523.53000000003</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4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3</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31309</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Korisnik1</cp:lastModifiedBy>
  <cp:lastPrinted>2023-01-31T07:10:36Z</cp:lastPrinted>
  <dcterms:created xsi:type="dcterms:W3CDTF">2022-04-01T05:14:30Z</dcterms:created>
  <dcterms:modified xsi:type="dcterms:W3CDTF">2023-01-31T08:15:31Z</dcterms:modified>
</cp:coreProperties>
</file>